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17"/>
  <workbookPr defaultThemeVersion="166925"/>
  <mc:AlternateContent xmlns:mc="http://schemas.openxmlformats.org/markup-compatibility/2006">
    <mc:Choice Requires="x15">
      <x15ac:absPath xmlns:x15ac="http://schemas.microsoft.com/office/spreadsheetml/2010/11/ac" url="C:\Users\lghar\Downloads\"/>
    </mc:Choice>
  </mc:AlternateContent>
  <xr:revisionPtr revIDLastSave="0" documentId="13_ncr:1_{D7FEB8DC-74D8-4156-AE45-5D2ED1277772}" xr6:coauthVersionLast="43" xr6:coauthVersionMax="43" xr10:uidLastSave="{00000000-0000-0000-0000-000000000000}"/>
  <bookViews>
    <workbookView xWindow="-98" yWindow="-98" windowWidth="28996" windowHeight="15796" activeTab="1" xr2:uid="{496B1E2E-2B89-4815-BBCB-39650572D0B1}"/>
  </bookViews>
  <sheets>
    <sheet name="More --&gt;" sheetId="2" r:id="rId1"/>
    <sheet name="YTDCal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 r="D27" i="1"/>
  <c r="E27" i="1"/>
  <c r="F27" i="1"/>
  <c r="G27" i="1"/>
  <c r="H27" i="1"/>
  <c r="I27" i="1"/>
  <c r="J27" i="1"/>
  <c r="K27" i="1"/>
  <c r="L27" i="1"/>
  <c r="M27" i="1"/>
  <c r="N27" i="1"/>
  <c r="O27" i="1"/>
  <c r="P27" i="1"/>
  <c r="Q27" i="1"/>
  <c r="R27" i="1"/>
  <c r="S27" i="1"/>
  <c r="T27" i="1"/>
  <c r="U27" i="1"/>
  <c r="V27" i="1"/>
  <c r="W27" i="1"/>
  <c r="X27" i="1"/>
  <c r="Y27" i="1"/>
  <c r="B27" i="1"/>
  <c r="C28" i="1"/>
  <c r="D28" i="1"/>
  <c r="E28" i="1"/>
  <c r="F28" i="1"/>
  <c r="G28" i="1"/>
  <c r="H28" i="1"/>
  <c r="I28" i="1"/>
  <c r="J28" i="1"/>
  <c r="K28" i="1"/>
  <c r="L28" i="1"/>
  <c r="M28" i="1"/>
  <c r="N28" i="1"/>
  <c r="O28" i="1"/>
  <c r="P28" i="1"/>
  <c r="Q28" i="1"/>
  <c r="R28" i="1"/>
  <c r="S28" i="1"/>
  <c r="T28" i="1"/>
  <c r="U28" i="1"/>
  <c r="V28" i="1"/>
  <c r="W28" i="1"/>
  <c r="X28" i="1"/>
  <c r="Y28" i="1"/>
  <c r="B28" i="1"/>
  <c r="C30" i="1" a="1"/>
  <c r="C30" i="1" s="1"/>
  <c r="D30" i="1" a="1"/>
  <c r="D30" i="1" s="1"/>
  <c r="E30" i="1" a="1"/>
  <c r="E30" i="1" s="1"/>
  <c r="F30" i="1" a="1"/>
  <c r="F30" i="1" s="1"/>
  <c r="G30" i="1" a="1"/>
  <c r="G30" i="1" s="1"/>
  <c r="H30" i="1" a="1"/>
  <c r="H30" i="1" s="1"/>
  <c r="I30" i="1" a="1"/>
  <c r="I30" i="1" s="1"/>
  <c r="J30" i="1" a="1"/>
  <c r="J30" i="1" s="1"/>
  <c r="K30" i="1" a="1"/>
  <c r="K30" i="1" s="1"/>
  <c r="L30" i="1" a="1"/>
  <c r="L30" i="1" s="1"/>
  <c r="M30" i="1" a="1"/>
  <c r="M30" i="1" s="1"/>
  <c r="N30" i="1" a="1"/>
  <c r="N30" i="1" s="1"/>
  <c r="O30" i="1" a="1"/>
  <c r="O30" i="1" s="1"/>
  <c r="P30" i="1" a="1"/>
  <c r="P30" i="1" s="1"/>
  <c r="Q30" i="1" a="1"/>
  <c r="Q30" i="1" s="1"/>
  <c r="R30" i="1" a="1"/>
  <c r="R30" i="1" s="1"/>
  <c r="S30" i="1" a="1"/>
  <c r="S30" i="1" s="1"/>
  <c r="T30" i="1" a="1"/>
  <c r="T30" i="1" s="1"/>
  <c r="U30" i="1" a="1"/>
  <c r="U30" i="1" s="1"/>
  <c r="V30" i="1" a="1"/>
  <c r="V30" i="1" s="1"/>
  <c r="W30" i="1" a="1"/>
  <c r="W30" i="1" s="1"/>
  <c r="X30" i="1" a="1"/>
  <c r="X30" i="1" s="1"/>
  <c r="Y30" i="1" a="1"/>
  <c r="Y30" i="1" s="1"/>
  <c r="B30" i="1" a="1"/>
  <c r="B30" i="1" s="1"/>
  <c r="Z15" i="1" l="1"/>
  <c r="Z16" i="1" s="1"/>
  <c r="Q15" i="1"/>
  <c r="Q16" i="1" s="1"/>
  <c r="P15" i="1"/>
  <c r="P16" i="1" s="1"/>
  <c r="O15" i="1"/>
  <c r="O16" i="1" s="1"/>
  <c r="N15" i="1"/>
  <c r="N16" i="1" s="1"/>
  <c r="E15" i="1"/>
  <c r="E16" i="1" s="1"/>
  <c r="C15" i="1"/>
  <c r="C16" i="1" s="1"/>
  <c r="B15" i="1"/>
  <c r="B16" i="1" s="1"/>
  <c r="Z11" i="1"/>
  <c r="Z12" i="1" s="1"/>
  <c r="P11" i="1"/>
  <c r="P12" i="1" s="1"/>
  <c r="O11" i="1"/>
  <c r="O12" i="1" s="1"/>
  <c r="N11" i="1"/>
  <c r="N12" i="1" s="1"/>
  <c r="D11" i="1"/>
  <c r="D12" i="1" s="1"/>
  <c r="C11" i="1"/>
  <c r="C12" i="1" s="1"/>
  <c r="B11" i="1"/>
  <c r="B12" i="1" s="1"/>
  <c r="Z9" i="1"/>
  <c r="P9" i="1"/>
  <c r="O9" i="1"/>
  <c r="N9" i="1"/>
  <c r="D9" i="1"/>
  <c r="C9" i="1"/>
  <c r="B9" i="1"/>
  <c r="Q7" i="1"/>
  <c r="E7" i="1"/>
  <c r="D7" i="1"/>
  <c r="E9" i="1" l="1"/>
  <c r="Q9" i="1"/>
  <c r="R7" i="1"/>
  <c r="E11" i="1"/>
  <c r="Q11" i="1"/>
  <c r="R11" i="1"/>
  <c r="D15" i="1"/>
  <c r="D16" i="1" s="1"/>
  <c r="F7" i="1"/>
  <c r="F15" i="1"/>
  <c r="F16" i="1" s="1"/>
  <c r="G7" i="1" l="1"/>
  <c r="F9" i="1"/>
  <c r="R12" i="1"/>
  <c r="G11" i="1"/>
  <c r="F11" i="1"/>
  <c r="Q12" i="1"/>
  <c r="E12" i="1"/>
  <c r="S15" i="1"/>
  <c r="S16" i="1" s="1"/>
  <c r="R15" i="1"/>
  <c r="R16" i="1" s="1"/>
  <c r="S7" i="1"/>
  <c r="R9" i="1"/>
  <c r="H7" i="1" l="1"/>
  <c r="G9" i="1"/>
  <c r="G12" i="1" s="1"/>
  <c r="G15" i="1"/>
  <c r="G16" i="1" s="1"/>
  <c r="T7" i="1"/>
  <c r="S9" i="1"/>
  <c r="F12" i="1"/>
  <c r="S11" i="1"/>
  <c r="I7" i="1" l="1"/>
  <c r="H9" i="1"/>
  <c r="H15" i="1"/>
  <c r="H16" i="1" s="1"/>
  <c r="I15" i="1"/>
  <c r="I16" i="1" s="1"/>
  <c r="H11" i="1"/>
  <c r="H12" i="1" s="1"/>
  <c r="U7" i="1"/>
  <c r="T9" i="1"/>
  <c r="T11" i="1"/>
  <c r="S12" i="1"/>
  <c r="T15" i="1"/>
  <c r="T16" i="1" s="1"/>
  <c r="V7" i="1" l="1"/>
  <c r="U9" i="1"/>
  <c r="U15" i="1"/>
  <c r="U16" i="1" s="1"/>
  <c r="I11" i="1"/>
  <c r="T12" i="1"/>
  <c r="U11" i="1"/>
  <c r="J7" i="1"/>
  <c r="I9" i="1"/>
  <c r="K15" i="1" l="1"/>
  <c r="K16" i="1" s="1"/>
  <c r="J15" i="1"/>
  <c r="J16" i="1" s="1"/>
  <c r="U12" i="1"/>
  <c r="K7" i="1"/>
  <c r="J9" i="1"/>
  <c r="J11" i="1"/>
  <c r="J12" i="1" s="1"/>
  <c r="V9" i="1"/>
  <c r="W7" i="1"/>
  <c r="K11" i="1"/>
  <c r="V11" i="1"/>
  <c r="I12" i="1"/>
  <c r="V15" i="1"/>
  <c r="V16" i="1" s="1"/>
  <c r="V12" i="1" l="1"/>
  <c r="X7" i="1"/>
  <c r="W9" i="1"/>
  <c r="X15" i="1"/>
  <c r="X16" i="1" s="1"/>
  <c r="W11" i="1"/>
  <c r="W12" i="1" s="1"/>
  <c r="L7" i="1"/>
  <c r="K9" i="1"/>
  <c r="K12" i="1" s="1"/>
  <c r="W15" i="1"/>
  <c r="W16" i="1" s="1"/>
  <c r="M7" i="1" l="1"/>
  <c r="L9" i="1"/>
  <c r="L15" i="1"/>
  <c r="L16" i="1" s="1"/>
  <c r="M15" i="1"/>
  <c r="M16" i="1" s="1"/>
  <c r="L11" i="1"/>
  <c r="L12" i="1" s="1"/>
  <c r="Y7" i="1"/>
  <c r="X9" i="1"/>
  <c r="Y11" i="1"/>
  <c r="X11" i="1"/>
  <c r="X12" i="1" s="1"/>
  <c r="Y9" i="1" l="1"/>
  <c r="Y15" i="1"/>
  <c r="Y16" i="1" s="1"/>
  <c r="Y12" i="1"/>
  <c r="M9" i="1"/>
  <c r="M11" i="1"/>
  <c r="M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Leila Gharani</author>
    <author>Gharani Leila (AT, Wien)</author>
  </authors>
  <commentList>
    <comment ref="A11" authorId="0" shapeId="0" xr:uid="{4B48039F-6D8D-4D42-BB92-0DF72D2417D1}">
      <text>
        <r>
          <rPr>
            <sz val="9"/>
            <color indexed="81"/>
            <rFont val="Tahoma"/>
            <family val="2"/>
          </rPr>
          <t xml:space="preserve">Formula needs to be revised in Jan of next year
</t>
        </r>
      </text>
    </comment>
    <comment ref="N11" authorId="1" shapeId="0" xr:uid="{CA48E663-2A45-42C8-81B0-CF6F3C720C39}">
      <text>
        <r>
          <rPr>
            <b/>
            <sz val="9"/>
            <color indexed="81"/>
            <rFont val="Tahoma"/>
            <family val="2"/>
          </rPr>
          <t>Formula needs to be revised here</t>
        </r>
        <r>
          <rPr>
            <sz val="9"/>
            <color indexed="81"/>
            <rFont val="Tahoma"/>
            <family val="2"/>
          </rPr>
          <t xml:space="preserve">
</t>
        </r>
      </text>
    </comment>
    <comment ref="Z11" authorId="1" shapeId="0" xr:uid="{5A06CCBE-3C7D-49CA-AB76-2C1DA082908D}">
      <text>
        <r>
          <rPr>
            <b/>
            <sz val="9"/>
            <color indexed="81"/>
            <rFont val="Tahoma"/>
            <family val="2"/>
          </rPr>
          <t>Formula needs to be revised here</t>
        </r>
        <r>
          <rPr>
            <sz val="9"/>
            <color indexed="81"/>
            <rFont val="Tahoma"/>
            <family val="2"/>
          </rPr>
          <t xml:space="preserve">
</t>
        </r>
      </text>
    </comment>
    <comment ref="A12" authorId="0" shapeId="0" xr:uid="{F1E273AB-1549-49BD-B1B5-D420A3E90D51}">
      <text>
        <r>
          <rPr>
            <sz val="9"/>
            <color indexed="81"/>
            <rFont val="Tahoma"/>
            <family val="2"/>
          </rPr>
          <t xml:space="preserve">Uses helper cells &amp; formula needs to be revised in Jan of next year
</t>
        </r>
      </text>
    </comment>
    <comment ref="N12" authorId="1" shapeId="0" xr:uid="{552A8B91-C052-4BD1-BBE9-7BADEE2B0E26}">
      <text>
        <r>
          <rPr>
            <b/>
            <sz val="9"/>
            <color indexed="81"/>
            <rFont val="Tahoma"/>
            <family val="2"/>
          </rPr>
          <t>Formula needs to be revised here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<sst xmlns="http://schemas.openxmlformats.org/spreadsheetml/2006/main" count="78" uniqueCount="22">
  <si>
    <t>YTD Calculation Example: SUM, SUMPRODUCT &amp; OFFSET</t>
  </si>
  <si>
    <t>1. Get YTD volume so that you only need to write it in column B and drag it all the way to the end</t>
  </si>
  <si>
    <t>2. Get YTD prices (volume weighted) so that you can drag the first formula all the way across to the end</t>
  </si>
  <si>
    <t>Volume</t>
  </si>
  <si>
    <t>Price</t>
  </si>
  <si>
    <t>Helper: Volume * Price</t>
  </si>
  <si>
    <t>YTD Volume - not optimal method</t>
  </si>
  <si>
    <t>YTD Price (VWAP) - not optimal method</t>
  </si>
  <si>
    <t>YTD Volume - Dynamic Formula</t>
  </si>
  <si>
    <t>YTD Price (VWAP) - Dynamic Formula</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</si>
  <si>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</si>
  <si>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</si>
  <si>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</si>
  <si>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</si>
  <si>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</si>
  <si>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</si>
  <si>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</si>
  <si>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</si>
  <si>
    <t>Note: In case your months start from October instead of January</t>
  </si>
  <si>
    <t>Solution from Lester Potts (XelPlus community member)</t>
  </si>
  <si>
    <t>YTD</t>
  </si>
  <si>
    <t>YTD with helper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</si>
</sst>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numFmt numFmtId="165" formatCode="0.0"/>
  </numFmts>
  <fonts count="18">
    <font>
      <sz val="11"/>
      <color theme="1"/>
      <name val="Calibri"/>
      <family val="2"/>
      <scheme val="minor"/>
    </font>
    <font>
      <sz val="11"/>
      <color theme="1"/>
      <name val="Calibri"/>
      <family val="2"/>
      <scheme val="minor"/>
    </font>
    <font>
      <b/>
      <sz val="13"/>
      <color theme="1"/>
      <name val="Calibri"/>
      <family val="2"/>
      <scheme val="minor"/>
    </font>
    <font>
      <sz val="11"/>
      <color theme="0"/>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
      <b/>
      <sz val="11"/>
      <color theme="0"/>
      <name val="Calibri"/>
      <family val="2"/>
      <scheme val="minor"/>
    </font>
    <font>
      <sz val="11"/>
      <color theme="0" tint="-0.249977111117893"/>
      <name val="Calibri"/>
      <family val="2"/>
      <scheme val="minor"/>
    </font>
  </fonts>
  <fills count="10">
    <fill>
      <patternFill patternType="none"/>
    </fill>
    <fill>
      <patternFill patternType="gray125"/>
    </fill>
    <fill>
      <patternFill patternType="solid">
        <fgColor theme="1" tint="0.34998626667073579"/>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
      <patternFill patternType="solid">
        <fgColor theme="1" tint="0.24994659260841701"/>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theme="1" tint="4.9989318521683403E-2"/>
      </top>
      <bottom/>
      <diagonal/>
    </border>
    <border>
      <left/>
      <right/>
      <top/>
      <bottom style="thin">
        <color theme="1" tint="4.9989318521683403E-2"/>
      </bottom>
      <diagonal/>
    </border>
    <border>
      <left/>
      <right/>
      <top style="thin">
        <color indexed="64"/>
      </top>
      <bottom/>
      <diagonal/>
    </border>
  </borders>
  <cellStyleXfs count="4">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cellStyleXfs>
  <cellXfs count="32">
    <xf numFmtId="0" fontId="0" fillId="0" borderId="0" xfId="0"/>
    <xf numFmtId="0" fontId="2" fillId="0" borderId="1" xfId="0" applyFont="1" applyBorder="1"/>
    <xf numFmtId="0" fontId="0" fillId="0" borderId="1" xfId="0" applyBorder="1"/>
    <xf numFmtId="164" fontId="3" fillId="2" borderId="0" xfId="0" applyNumberFormat="1" applyFont="1" applyFill="1"/>
    <xf numFmtId="164" fontId="0" fillId="3" borderId="0" xfId="0" applyNumberFormat="1" applyFill="1"/>
    <xf numFmtId="0" fontId="4" fillId="0" borderId="0" xfId="0" applyFont="1"/>
    <xf numFmtId="1" fontId="0" fillId="0" borderId="0" xfId="0" applyNumberFormat="1"/>
    <xf numFmtId="165" fontId="0" fillId="0" borderId="0" xfId="0" applyNumberFormat="1"/>
    <xf numFmtId="0" fontId="5" fillId="0" borderId="0" xfId="0" applyFont="1"/>
    <xf numFmtId="1" fontId="5" fillId="0" borderId="0" xfId="0" applyNumberFormat="1" applyFont="1"/>
    <xf numFmtId="0" fontId="6" fillId="0" borderId="0" xfId="0" applyFont="1" applyAlignment="1">
      <alignment wrapText="1"/>
    </xf>
    <xf numFmtId="1" fontId="7" fillId="0" borderId="2" xfId="0" applyNumberFormat="1" applyFont="1" applyBorder="1"/>
    <xf numFmtId="165" fontId="7" fillId="0" borderId="3" xfId="0" applyNumberFormat="1" applyFont="1" applyBorder="1"/>
    <xf numFmtId="0" fontId="0" fillId="0" borderId="0" xfId="0" applyAlignment="1">
      <alignment wrapText="1"/>
    </xf>
    <xf numFmtId="0" fontId="4" fillId="4" borderId="0" xfId="0" applyFont="1" applyFill="1" applyAlignment="1">
      <alignment wrapText="1"/>
    </xf>
    <xf numFmtId="1" fontId="0" fillId="0" borderId="4" xfId="0" applyNumberFormat="1" applyBorder="1"/>
    <xf numFmtId="165" fontId="0" fillId="0" borderId="1" xfId="0" applyNumberFormat="1" applyBorder="1"/>
    <xf numFmtId="0" fontId="1" fillId="0" borderId="0" xfId="1"/>
    <xf numFmtId="0" fontId="1" fillId="5" borderId="0" xfId="1" applyFill="1"/>
    <xf numFmtId="0" fontId="10" fillId="0" borderId="0" xfId="1" quotePrefix="1" applyFont="1"/>
    <xf numFmtId="0" fontId="11" fillId="0" borderId="0" xfId="1" applyFont="1"/>
    <xf numFmtId="0" fontId="12" fillId="0" borderId="0" xfId="2"/>
    <xf numFmtId="0" fontId="13" fillId="0" borderId="0" xfId="3"/>
    <xf numFmtId="0" fontId="0" fillId="5" borderId="0" xfId="0" applyFill="1"/>
    <xf numFmtId="0" fontId="1" fillId="6" borderId="0" xfId="1" applyFill="1"/>
    <xf numFmtId="0" fontId="14" fillId="6" borderId="0" xfId="1" applyFont="1" applyFill="1"/>
    <xf numFmtId="0" fontId="15" fillId="6" borderId="0" xfId="1" applyFont="1" applyFill="1"/>
    <xf numFmtId="0" fontId="1" fillId="7" borderId="0" xfId="1" applyFill="1"/>
    <xf numFmtId="164" fontId="16" fillId="8" borderId="0" xfId="0" applyNumberFormat="1" applyFont="1" applyFill="1"/>
    <xf numFmtId="164" fontId="4" fillId="9" borderId="0" xfId="0" applyNumberFormat="1" applyFont="1" applyFill="1"/>
    <xf numFmtId="164" fontId="0" fillId="0" borderId="0" xfId="0" applyNumberFormat="1"/>
    <xf numFmtId="0" fontId="17" fillId="0" borderId="0" xfId="0" applyFont="1"/>
  </cellXfs>
  <cellStyles count="4">
    <cellStyle name="Hyperlink 2" xfId="2" xr:uid="{5C970FF2-BA4C-4634-A1C7-1C291A5C4891}"/>
    <cellStyle name="Hyperlink 3" xfId="3" xr:uid="{24D01C7E-411C-4F72-9297-B031A8A70150}"/>
    <cellStyle name="Normal" xfId="0" builtinId="0"/>
    <cellStyle name="Normal 2" xfId="1" xr:uid="{C780A4BC-740E-4241-80D9-FC0D44568A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AEF6617A-8C4E-43B6-86CA-B0F18FFD1130}"/>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34748CA-B6A0-4C35-8751-0144AFD3D9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7F78BFE-B8B1-459B-9513-59252AB1AE5E}"/>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A75C0E1-D8D8-489E-AAB0-02345333444E}"/>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F243502-BF95-474A-876B-47D470E0B402}"/>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F722F0A4-C750-4BAB-B493-FC357DFCB412}"/>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7BDD7431-2B32-4AA1-9CAB-AE2B4B550B07}"/>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BF28-9264-492B-9A8A-B2F5CE04F9A2}">
  <sheetPr>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3984375" style="27" customWidth="1"/>
    <col min="2" max="2" width="3.1328125" style="27" customWidth="1"/>
    <col min="3" max="3" width="69.59765625" style="27" customWidth="1"/>
    <col min="4" max="6" width="9.1328125" style="27" customWidth="1"/>
    <col min="7" max="11" width="9.1328125" style="18" customWidth="1"/>
    <col min="12" max="12" width="2.265625" style="18" customWidth="1"/>
    <col min="13" max="13" width="2.73046875" style="18" customWidth="1"/>
    <col min="14" max="14" width="2.3984375" style="18" customWidth="1"/>
    <col min="15" max="16384" width="9.1328125" style="27" hidden="1"/>
  </cols>
  <sheetData>
    <row r="1" spans="2:14" s="17" customFormat="1">
      <c r="G1" s="18"/>
      <c r="H1" s="18"/>
      <c r="I1" s="18"/>
      <c r="J1" s="18"/>
      <c r="K1" s="18"/>
      <c r="L1" s="18"/>
      <c r="M1" s="18"/>
      <c r="N1" s="18"/>
    </row>
    <row r="2" spans="2:14" s="17" customFormat="1">
      <c r="G2" s="18"/>
      <c r="H2" s="18"/>
      <c r="I2" s="18"/>
      <c r="J2" s="18"/>
      <c r="K2" s="18"/>
      <c r="L2" s="18"/>
      <c r="M2" s="18"/>
      <c r="N2" s="18"/>
    </row>
    <row r="3" spans="2:14" s="17" customFormat="1">
      <c r="G3" s="18"/>
      <c r="H3" s="18"/>
      <c r="I3" s="18"/>
      <c r="J3" s="18"/>
      <c r="K3" s="18"/>
      <c r="L3" s="18"/>
      <c r="M3" s="18"/>
      <c r="N3" s="18"/>
    </row>
    <row r="4" spans="2:14" s="17" customFormat="1" ht="7.9" customHeight="1">
      <c r="G4" s="18"/>
      <c r="H4" s="18"/>
      <c r="I4" s="18"/>
      <c r="J4" s="18"/>
      <c r="K4" s="18"/>
      <c r="L4" s="18"/>
      <c r="M4" s="18"/>
      <c r="N4" s="18"/>
    </row>
    <row r="5" spans="2:14" s="17" customFormat="1" ht="18">
      <c r="B5" s="19"/>
      <c r="C5" s="20" t="s">
        <v>10</v>
      </c>
      <c r="G5" s="18"/>
      <c r="H5" s="18"/>
      <c r="I5" s="18"/>
      <c r="J5" s="18"/>
      <c r="K5" s="18"/>
      <c r="L5" s="18"/>
      <c r="M5" s="18"/>
      <c r="N5" s="18"/>
    </row>
    <row r="6" spans="2:14" s="17" customFormat="1" ht="9.9499999999999993" customHeight="1">
      <c r="C6" s="21"/>
      <c r="D6" s="21"/>
      <c r="E6" s="21"/>
      <c r="G6" s="18"/>
      <c r="H6" s="18"/>
      <c r="I6" s="18"/>
      <c r="J6" s="18"/>
      <c r="K6" s="18"/>
      <c r="L6" s="18"/>
      <c r="M6" s="18"/>
      <c r="N6" s="18"/>
    </row>
    <row r="7" spans="2:14" s="17" customFormat="1" ht="30" customHeight="1">
      <c r="C7" s="13" t="s">
        <v>11</v>
      </c>
      <c r="D7"/>
      <c r="E7"/>
      <c r="F7"/>
      <c r="G7" s="18"/>
      <c r="H7" s="18"/>
      <c r="I7" s="18"/>
      <c r="J7" s="18"/>
      <c r="K7" s="18"/>
      <c r="L7" s="18"/>
      <c r="M7" s="18"/>
      <c r="N7" s="18"/>
    </row>
    <row r="8" spans="2:14" s="17" customFormat="1" ht="30" customHeight="1">
      <c r="C8" s="13"/>
      <c r="D8"/>
      <c r="E8"/>
      <c r="F8"/>
      <c r="G8" s="18"/>
      <c r="H8" s="18"/>
      <c r="I8" s="18"/>
      <c r="J8" s="18"/>
      <c r="K8" s="18"/>
      <c r="L8" s="18"/>
      <c r="M8" s="18"/>
      <c r="N8" s="18"/>
    </row>
    <row r="9" spans="2:14" s="17" customFormat="1" ht="28.5" customHeight="1">
      <c r="C9" s="13"/>
      <c r="D9"/>
      <c r="E9"/>
      <c r="F9"/>
      <c r="G9" s="18"/>
      <c r="H9" s="18"/>
      <c r="I9" s="18"/>
      <c r="J9" s="18"/>
      <c r="K9" s="18"/>
      <c r="L9" s="18"/>
      <c r="M9" s="18"/>
      <c r="N9" s="18"/>
    </row>
    <row r="10" spans="2:14" s="17" customFormat="1" ht="21" customHeight="1">
      <c r="C10" s="20" t="s">
        <v>12</v>
      </c>
      <c r="D10"/>
      <c r="E10"/>
      <c r="F10"/>
      <c r="G10" s="18"/>
      <c r="H10" s="18"/>
      <c r="I10" s="18"/>
      <c r="J10" s="18"/>
      <c r="K10" s="18"/>
      <c r="L10" s="18"/>
      <c r="M10" s="18"/>
      <c r="N10" s="18"/>
    </row>
    <row r="11" spans="2:14" s="17" customFormat="1" ht="9.9499999999999993" customHeight="1">
      <c r="C11" s="22"/>
      <c r="D11" s="21"/>
      <c r="E11" s="21"/>
      <c r="F11" s="21"/>
      <c r="G11" s="18"/>
      <c r="H11" s="18"/>
      <c r="I11" s="18"/>
      <c r="J11" s="18"/>
      <c r="K11" s="18"/>
      <c r="L11" s="18"/>
      <c r="M11" s="18"/>
      <c r="N11" s="18"/>
    </row>
    <row r="12" spans="2:14" s="17" customFormat="1" ht="28.5">
      <c r="C12" s="13" t="s">
        <v>13</v>
      </c>
      <c r="G12" s="18"/>
      <c r="H12" s="18"/>
      <c r="I12" s="18"/>
      <c r="J12" s="18"/>
      <c r="K12" s="18"/>
      <c r="L12" s="18"/>
      <c r="M12" s="18"/>
      <c r="N12" s="18"/>
    </row>
    <row r="13" spans="2:14" s="17" customFormat="1" ht="39.75" customHeight="1">
      <c r="C13"/>
      <c r="D13"/>
      <c r="E13"/>
      <c r="F13"/>
      <c r="G13" s="18"/>
      <c r="H13" s="18"/>
      <c r="I13" s="18"/>
      <c r="J13" s="18"/>
      <c r="K13" s="18"/>
      <c r="L13" s="18"/>
      <c r="M13" s="18"/>
      <c r="N13" s="18"/>
    </row>
    <row r="14" spans="2:14" s="17" customFormat="1" ht="17.25" customHeight="1">
      <c r="C14" s="22"/>
      <c r="D14" s="21"/>
      <c r="E14" s="21"/>
      <c r="F14" s="21"/>
      <c r="G14" s="18"/>
      <c r="H14" s="18"/>
      <c r="I14" s="18"/>
      <c r="J14" s="18"/>
      <c r="K14" s="18"/>
      <c r="L14" s="18"/>
      <c r="M14" s="18"/>
      <c r="N14" s="18"/>
    </row>
    <row r="15" spans="2:14" s="17" customFormat="1" ht="24.75" customHeight="1">
      <c r="C15" s="20" t="s">
        <v>14</v>
      </c>
      <c r="G15" s="18"/>
      <c r="H15" s="18"/>
      <c r="I15" s="18"/>
      <c r="J15" s="18"/>
      <c r="K15" s="18"/>
      <c r="L15" s="18"/>
      <c r="M15" s="18"/>
      <c r="N15" s="18"/>
    </row>
    <row r="16" spans="2:14" s="17" customFormat="1" ht="9.9499999999999993" customHeight="1">
      <c r="G16" s="18"/>
      <c r="H16" s="18"/>
      <c r="I16" s="18"/>
      <c r="J16" s="18"/>
      <c r="K16" s="18"/>
      <c r="L16" s="18"/>
      <c r="M16" s="18"/>
      <c r="N16" s="18"/>
    </row>
    <row r="17" spans="1:14" s="17" customFormat="1" ht="42.75">
      <c r="C17" s="13" t="s">
        <v>15</v>
      </c>
      <c r="G17" s="23"/>
      <c r="H17" s="18"/>
      <c r="I17" s="18"/>
      <c r="J17" s="18"/>
      <c r="K17" s="18"/>
      <c r="L17" s="18"/>
      <c r="M17" s="18"/>
      <c r="N17" s="18"/>
    </row>
    <row r="18" spans="1:14" s="17" customFormat="1">
      <c r="G18" s="18"/>
      <c r="H18" s="18"/>
      <c r="I18" s="18"/>
      <c r="J18" s="18"/>
      <c r="K18" s="18"/>
      <c r="L18" s="18"/>
      <c r="M18" s="18"/>
      <c r="N18" s="18"/>
    </row>
    <row r="19" spans="1:14" s="17" customFormat="1">
      <c r="C19"/>
      <c r="D19"/>
      <c r="E19"/>
      <c r="F19"/>
      <c r="G19" s="18"/>
      <c r="H19" s="18"/>
      <c r="I19" s="18"/>
      <c r="J19" s="18"/>
      <c r="K19" s="18"/>
      <c r="L19" s="18"/>
      <c r="M19" s="18"/>
      <c r="N19" s="18"/>
    </row>
    <row r="20" spans="1:14" s="17" customFormat="1">
      <c r="C20" s="22"/>
      <c r="D20" s="21"/>
      <c r="E20" s="21"/>
      <c r="F20" s="21"/>
      <c r="G20" s="18"/>
      <c r="H20" s="18"/>
      <c r="I20" s="18"/>
      <c r="J20" s="18"/>
      <c r="K20" s="18"/>
      <c r="L20" s="18"/>
      <c r="M20" s="18"/>
      <c r="N20" s="18"/>
    </row>
    <row r="21" spans="1:14" s="17" customFormat="1">
      <c r="C21" s="22"/>
      <c r="D21" s="21"/>
      <c r="E21" s="21"/>
      <c r="F21" s="21"/>
      <c r="G21" s="18"/>
      <c r="H21" s="18"/>
      <c r="I21" s="18"/>
      <c r="J21" s="18"/>
      <c r="K21" s="18"/>
      <c r="L21" s="18"/>
      <c r="M21" s="18"/>
      <c r="N21" s="18"/>
    </row>
    <row r="22" spans="1:14" s="17" customFormat="1">
      <c r="A22" s="24"/>
      <c r="B22" s="24"/>
      <c r="C22" s="24"/>
      <c r="D22" s="24"/>
      <c r="E22" s="24"/>
      <c r="F22" s="24"/>
      <c r="G22" s="18"/>
      <c r="H22" s="18"/>
      <c r="I22" s="18"/>
      <c r="J22" s="18"/>
      <c r="K22" s="18"/>
      <c r="L22" s="18"/>
      <c r="M22" s="18"/>
      <c r="N22" s="18"/>
    </row>
    <row r="23" spans="1:14" s="17" customFormat="1" ht="17.25">
      <c r="A23" s="24"/>
      <c r="B23" s="24"/>
      <c r="C23" s="25" t="s">
        <v>16</v>
      </c>
      <c r="D23" s="24"/>
      <c r="E23" s="24"/>
      <c r="F23" s="24"/>
      <c r="G23" s="18"/>
      <c r="H23" s="18"/>
      <c r="I23" s="18"/>
      <c r="J23" s="18"/>
      <c r="K23" s="18"/>
      <c r="L23" s="18"/>
      <c r="M23" s="18"/>
      <c r="N23" s="18"/>
    </row>
    <row r="24" spans="1:14" s="17" customFormat="1" ht="15.75">
      <c r="A24" s="24"/>
      <c r="B24" s="24"/>
      <c r="C24" s="26" t="s">
        <v>17</v>
      </c>
      <c r="D24" s="24"/>
      <c r="E24" s="24"/>
      <c r="F24" s="24"/>
      <c r="G24" s="18"/>
      <c r="H24" s="18"/>
      <c r="I24" s="18"/>
      <c r="J24" s="18"/>
      <c r="K24" s="18"/>
      <c r="L24" s="18"/>
      <c r="M24" s="18"/>
      <c r="N24" s="18"/>
    </row>
    <row r="25" spans="1:14" s="17" customFormat="1">
      <c r="A25" s="24"/>
      <c r="B25" s="24"/>
      <c r="C25" s="24"/>
      <c r="D25" s="24"/>
      <c r="E25" s="24"/>
      <c r="F25" s="24"/>
      <c r="G25" s="18"/>
      <c r="H25" s="18"/>
      <c r="I25" s="18"/>
      <c r="J25" s="18"/>
      <c r="K25" s="18"/>
      <c r="L25" s="18"/>
      <c r="M25" s="18"/>
      <c r="N25" s="18"/>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55A50-AAA0-4456-8915-2A2A63E10054}">
  <sheetPr>
    <tabColor theme="2" tint="-0.499984740745262"/>
  </sheetPr>
  <dimension ref="A1:Z30"/>
  <sheetViews>
    <sheetView tabSelected="1" workbookViewId="0">
      <selection activeCell="A21" sqref="A21"/>
    </sheetView>
  </sheetViews>
  <sheetFormatPr defaultRowHeight="14.25"/>
  <cols>
    <col min="1" max="1" width="26.59765625" customWidth="1"/>
  </cols>
  <sheetData>
    <row r="1" spans="1:26" ht="16.899999999999999">
      <c r="A1" s="1" t="s">
        <v>0</v>
      </c>
      <c r="B1" s="2"/>
      <c r="C1" s="2"/>
      <c r="D1" s="2"/>
      <c r="E1" s="2"/>
      <c r="F1" s="2"/>
      <c r="G1" s="2"/>
      <c r="H1" s="2"/>
    </row>
    <row r="2" spans="1:26">
      <c r="A2" t="s">
        <v>1</v>
      </c>
    </row>
    <row r="3" spans="1:26">
      <c r="A3" t="s">
        <v>2</v>
      </c>
    </row>
    <row r="6" spans="1:26">
      <c r="B6" s="3">
        <v>42370</v>
      </c>
      <c r="C6" s="3">
        <v>42401</v>
      </c>
      <c r="D6" s="3">
        <v>42430</v>
      </c>
      <c r="E6" s="3">
        <v>42461</v>
      </c>
      <c r="F6" s="3">
        <v>42491</v>
      </c>
      <c r="G6" s="3">
        <v>42522</v>
      </c>
      <c r="H6" s="3">
        <v>42552</v>
      </c>
      <c r="I6" s="3">
        <v>42583</v>
      </c>
      <c r="J6" s="3">
        <v>42614</v>
      </c>
      <c r="K6" s="3">
        <v>42644</v>
      </c>
      <c r="L6" s="3">
        <v>42675</v>
      </c>
      <c r="M6" s="3">
        <v>42705</v>
      </c>
      <c r="N6" s="4">
        <v>42370</v>
      </c>
      <c r="O6" s="4">
        <v>42401</v>
      </c>
      <c r="P6" s="4">
        <v>42430</v>
      </c>
      <c r="Q6" s="4">
        <v>42461</v>
      </c>
      <c r="R6" s="4">
        <v>42491</v>
      </c>
      <c r="S6" s="4">
        <v>42522</v>
      </c>
      <c r="T6" s="4">
        <v>42552</v>
      </c>
      <c r="U6" s="4">
        <v>42583</v>
      </c>
      <c r="V6" s="4">
        <v>42614</v>
      </c>
      <c r="W6" s="4">
        <v>42644</v>
      </c>
      <c r="X6" s="4">
        <v>42675</v>
      </c>
      <c r="Y6" s="4">
        <v>42705</v>
      </c>
      <c r="Z6" s="3">
        <v>42370</v>
      </c>
    </row>
    <row r="7" spans="1:26">
      <c r="A7" s="5" t="s">
        <v>3</v>
      </c>
      <c r="B7" s="6">
        <v>100</v>
      </c>
      <c r="C7" s="6">
        <v>122</v>
      </c>
      <c r="D7" s="6">
        <f>C7*1.12</f>
        <v>136.64000000000001</v>
      </c>
      <c r="E7" s="6">
        <f t="shared" ref="E7:M7" si="0">D7*1.12</f>
        <v>153.03680000000003</v>
      </c>
      <c r="F7" s="6">
        <f t="shared" si="0"/>
        <v>171.40121600000003</v>
      </c>
      <c r="G7" s="6">
        <f t="shared" si="0"/>
        <v>191.96936192000007</v>
      </c>
      <c r="H7" s="6">
        <f t="shared" si="0"/>
        <v>215.00568535040009</v>
      </c>
      <c r="I7" s="6">
        <f t="shared" si="0"/>
        <v>240.80636759244811</v>
      </c>
      <c r="J7" s="6">
        <f t="shared" si="0"/>
        <v>269.70313170354189</v>
      </c>
      <c r="K7" s="6">
        <f t="shared" si="0"/>
        <v>302.06750750796692</v>
      </c>
      <c r="L7" s="6">
        <f t="shared" si="0"/>
        <v>338.31560840892297</v>
      </c>
      <c r="M7" s="6">
        <f t="shared" si="0"/>
        <v>378.91348141799375</v>
      </c>
      <c r="N7" s="6">
        <v>120</v>
      </c>
      <c r="O7" s="6">
        <v>100</v>
      </c>
      <c r="P7">
        <v>130</v>
      </c>
      <c r="Q7" s="6">
        <f>P7*1.09</f>
        <v>141.70000000000002</v>
      </c>
      <c r="R7" s="6">
        <f t="shared" ref="R7:Y7" si="1">Q7*1.09</f>
        <v>154.45300000000003</v>
      </c>
      <c r="S7" s="6">
        <f t="shared" si="1"/>
        <v>168.35377000000005</v>
      </c>
      <c r="T7" s="6">
        <f t="shared" si="1"/>
        <v>183.50560930000006</v>
      </c>
      <c r="U7" s="6">
        <f t="shared" si="1"/>
        <v>200.02111413700007</v>
      </c>
      <c r="V7" s="6">
        <f t="shared" si="1"/>
        <v>218.0230144093301</v>
      </c>
      <c r="W7" s="6">
        <f t="shared" si="1"/>
        <v>237.64508570616982</v>
      </c>
      <c r="X7" s="6">
        <f t="shared" si="1"/>
        <v>259.03314341972515</v>
      </c>
      <c r="Y7" s="6">
        <f t="shared" si="1"/>
        <v>282.34612632750043</v>
      </c>
      <c r="Z7" s="6">
        <v>200</v>
      </c>
    </row>
    <row r="8" spans="1:26">
      <c r="A8" s="5" t="s">
        <v>4</v>
      </c>
      <c r="B8" s="7">
        <v>2</v>
      </c>
      <c r="C8" s="7">
        <v>3</v>
      </c>
      <c r="D8" s="7">
        <v>2</v>
      </c>
      <c r="E8" s="7">
        <v>3</v>
      </c>
      <c r="F8" s="7">
        <v>3</v>
      </c>
      <c r="G8" s="7">
        <v>2</v>
      </c>
      <c r="H8" s="7">
        <v>3</v>
      </c>
      <c r="I8" s="7">
        <v>2</v>
      </c>
      <c r="J8" s="7">
        <v>3</v>
      </c>
      <c r="K8" s="7">
        <v>2</v>
      </c>
      <c r="L8" s="7">
        <v>3</v>
      </c>
      <c r="M8" s="7">
        <v>2</v>
      </c>
      <c r="N8" s="7">
        <v>5</v>
      </c>
      <c r="O8" s="7">
        <v>4</v>
      </c>
      <c r="P8" s="7">
        <v>6</v>
      </c>
      <c r="Q8" s="7">
        <v>5</v>
      </c>
      <c r="R8" s="7">
        <v>5.5</v>
      </c>
      <c r="S8" s="7">
        <v>5.7</v>
      </c>
      <c r="T8" s="7">
        <v>5.9</v>
      </c>
      <c r="U8" s="7">
        <v>6.1</v>
      </c>
      <c r="V8" s="7">
        <v>6.3</v>
      </c>
      <c r="W8" s="7">
        <v>6.5</v>
      </c>
      <c r="X8" s="7">
        <v>6.7</v>
      </c>
      <c r="Y8" s="7">
        <v>6.9</v>
      </c>
      <c r="Z8" s="7">
        <v>2</v>
      </c>
    </row>
    <row r="9" spans="1:26">
      <c r="A9" s="8" t="s">
        <v>5</v>
      </c>
      <c r="B9" s="9">
        <f>B7*B8</f>
        <v>200</v>
      </c>
      <c r="C9" s="9">
        <f t="shared" ref="C9:Z9" si="2">C7*C8</f>
        <v>366</v>
      </c>
      <c r="D9" s="9">
        <f t="shared" si="2"/>
        <v>273.28000000000003</v>
      </c>
      <c r="E9" s="9">
        <f t="shared" si="2"/>
        <v>459.11040000000008</v>
      </c>
      <c r="F9" s="9">
        <f t="shared" si="2"/>
        <v>514.20364800000016</v>
      </c>
      <c r="G9" s="9">
        <f t="shared" si="2"/>
        <v>383.93872384000014</v>
      </c>
      <c r="H9" s="9">
        <f t="shared" si="2"/>
        <v>645.01705605120026</v>
      </c>
      <c r="I9" s="9">
        <f t="shared" si="2"/>
        <v>481.61273518489622</v>
      </c>
      <c r="J9" s="9">
        <f t="shared" si="2"/>
        <v>809.10939511062566</v>
      </c>
      <c r="K9" s="9">
        <f t="shared" si="2"/>
        <v>604.13501501593385</v>
      </c>
      <c r="L9" s="9">
        <f t="shared" si="2"/>
        <v>1014.9468252267689</v>
      </c>
      <c r="M9" s="9">
        <f t="shared" si="2"/>
        <v>757.8269628359875</v>
      </c>
      <c r="N9" s="9">
        <f t="shared" si="2"/>
        <v>600</v>
      </c>
      <c r="O9" s="9">
        <f t="shared" si="2"/>
        <v>400</v>
      </c>
      <c r="P9" s="9">
        <f t="shared" si="2"/>
        <v>780</v>
      </c>
      <c r="Q9" s="9">
        <f t="shared" si="2"/>
        <v>708.50000000000011</v>
      </c>
      <c r="R9" s="9">
        <f t="shared" si="2"/>
        <v>849.4915000000002</v>
      </c>
      <c r="S9" s="9">
        <f t="shared" si="2"/>
        <v>959.61648900000034</v>
      </c>
      <c r="T9" s="9">
        <f t="shared" si="2"/>
        <v>1082.6830948700003</v>
      </c>
      <c r="U9" s="9">
        <f t="shared" si="2"/>
        <v>1220.1287962357003</v>
      </c>
      <c r="V9" s="9">
        <f t="shared" si="2"/>
        <v>1373.5449907787795</v>
      </c>
      <c r="W9" s="9">
        <f t="shared" si="2"/>
        <v>1544.6930570901038</v>
      </c>
      <c r="X9" s="9">
        <f t="shared" si="2"/>
        <v>1735.5220609121586</v>
      </c>
      <c r="Y9" s="9">
        <f t="shared" si="2"/>
        <v>1948.1882716597531</v>
      </c>
      <c r="Z9" s="9">
        <f t="shared" si="2"/>
        <v>400</v>
      </c>
    </row>
    <row r="11" spans="1:26">
      <c r="A11" s="10" t="s">
        <v>6</v>
      </c>
      <c r="B11" s="11">
        <f>SUM($B$7:B7)</f>
        <v>100</v>
      </c>
      <c r="C11" s="11">
        <f>SUM($B$7:C7)</f>
        <v>222</v>
      </c>
      <c r="D11" s="11">
        <f>SUM($B$7:D7)</f>
        <v>358.64</v>
      </c>
      <c r="E11" s="11">
        <f>SUM($B$7:E7)</f>
        <v>511.67680000000001</v>
      </c>
      <c r="F11" s="11">
        <f>SUM($B$7:F7)</f>
        <v>683.07801600000005</v>
      </c>
      <c r="G11" s="11">
        <f>SUM($B$7:G7)</f>
        <v>875.04737792000014</v>
      </c>
      <c r="H11" s="11">
        <f>SUM($B$7:H7)</f>
        <v>1090.0530632704003</v>
      </c>
      <c r="I11" s="11">
        <f>SUM($B$7:I7)</f>
        <v>1330.8594308628485</v>
      </c>
      <c r="J11" s="11">
        <f>SUM($B$7:J7)</f>
        <v>1600.5625625663904</v>
      </c>
      <c r="K11" s="11">
        <f>SUM($B$7:K7)</f>
        <v>1902.6300700743573</v>
      </c>
      <c r="L11" s="11">
        <f>SUM($B$7:L7)</f>
        <v>2240.9456784832801</v>
      </c>
      <c r="M11" s="11">
        <f>SUM($B$7:M7)</f>
        <v>2619.8591599012739</v>
      </c>
      <c r="N11" s="11">
        <f>SUM($N$7:N7)</f>
        <v>120</v>
      </c>
      <c r="O11" s="11">
        <f>SUM($N$7:O7)</f>
        <v>220</v>
      </c>
      <c r="P11" s="11">
        <f>SUM($N$7:P7)</f>
        <v>350</v>
      </c>
      <c r="Q11" s="11">
        <f>SUM($N$7:Q7)</f>
        <v>491.70000000000005</v>
      </c>
      <c r="R11" s="11">
        <f>SUM($N$7:R7)</f>
        <v>646.15300000000002</v>
      </c>
      <c r="S11" s="11">
        <f>SUM($N$7:S7)</f>
        <v>814.50677000000007</v>
      </c>
      <c r="T11" s="11">
        <f>SUM($N$7:T7)</f>
        <v>998.01237930000013</v>
      </c>
      <c r="U11" s="11">
        <f>SUM($N$7:U7)</f>
        <v>1198.0334934370003</v>
      </c>
      <c r="V11" s="11">
        <f>SUM($N$7:V7)</f>
        <v>1416.0565078463303</v>
      </c>
      <c r="W11" s="11">
        <f>SUM($N$7:W7)</f>
        <v>1653.7015935525001</v>
      </c>
      <c r="X11" s="11">
        <f>SUM($N$7:X7)</f>
        <v>1912.7347369722252</v>
      </c>
      <c r="Y11" s="11">
        <f>SUM($N$7:Y7)</f>
        <v>2195.0808632997255</v>
      </c>
      <c r="Z11" s="11">
        <f>SUM($Z$7:Z7)</f>
        <v>200</v>
      </c>
    </row>
    <row r="12" spans="1:26" ht="26.65">
      <c r="A12" s="10" t="s">
        <v>7</v>
      </c>
      <c r="B12" s="12">
        <f>SUM($B$9:B9)/B11</f>
        <v>2</v>
      </c>
      <c r="C12" s="12">
        <f>SUM($B$9:C9)/C11</f>
        <v>2.5495495495495497</v>
      </c>
      <c r="D12" s="12">
        <f>SUM($B$9:D9)/D11</f>
        <v>2.3401739906312735</v>
      </c>
      <c r="E12" s="12">
        <f>SUM($B$9:E9)/E11</f>
        <v>2.5375205598534074</v>
      </c>
      <c r="F12" s="12">
        <f>SUM($B$9:F9)/F11</f>
        <v>2.6535681218585725</v>
      </c>
      <c r="G12" s="12">
        <f>SUM($B$9:G9)/G11</f>
        <v>2.5101872507305711</v>
      </c>
      <c r="H12" s="12">
        <f>SUM($B$9:H9)/H11</f>
        <v>2.6067995436533358</v>
      </c>
      <c r="I12" s="12">
        <f>SUM($B$9:I9)/I11</f>
        <v>2.4970049323102139</v>
      </c>
      <c r="J12" s="12">
        <f>SUM($B$9:J9)/J11</f>
        <v>2.5817622221282699</v>
      </c>
      <c r="K12" s="12">
        <f>SUM($B$9:K9)/K11</f>
        <v>2.4893998301086198</v>
      </c>
      <c r="L12" s="12">
        <f>SUM($B$9:L9)/L11</f>
        <v>2.5664851467180876</v>
      </c>
      <c r="M12" s="12">
        <f>SUM($B$9:M9)/M11</f>
        <v>2.4845536969669406</v>
      </c>
      <c r="N12" s="12">
        <f>SUM($N$9:N9)/N11</f>
        <v>5</v>
      </c>
      <c r="O12" s="12">
        <f>SUM($N$9:O9)/O11</f>
        <v>4.5454545454545459</v>
      </c>
      <c r="P12" s="12">
        <f>SUM($N$9:P9)/P11</f>
        <v>5.0857142857142854</v>
      </c>
      <c r="Q12" s="12">
        <f>SUM($N$9:Q9)/Q11</f>
        <v>5.0610128126906648</v>
      </c>
      <c r="R12" s="12">
        <f>SUM($N$9:R9)/R11</f>
        <v>5.1659459911197505</v>
      </c>
      <c r="S12" s="12">
        <f>SUM($N$9:S9)/S11</f>
        <v>5.2763318210356918</v>
      </c>
      <c r="T12" s="12">
        <f>SUM($N$9:T9)/T11</f>
        <v>5.39100635970438</v>
      </c>
      <c r="U12" s="12">
        <f>SUM($N$9:U9)/U11</f>
        <v>5.509378424112306</v>
      </c>
      <c r="V12" s="12">
        <f>SUM($N$9:V9)/V11</f>
        <v>5.6311064047945543</v>
      </c>
      <c r="W12" s="12">
        <f>SUM($N$9:W9)/W11</f>
        <v>5.7559707054079192</v>
      </c>
      <c r="X12" s="12">
        <f>SUM($N$9:X9)/X11</f>
        <v>5.883816386741433</v>
      </c>
      <c r="Y12" s="12">
        <f>SUM($N$9:Y9)/Y11</f>
        <v>6.014524786435528</v>
      </c>
      <c r="Z12" s="12">
        <f>SUM($Z$9:Z9)/Z11</f>
        <v>2</v>
      </c>
    </row>
    <row r="13" spans="1:26">
      <c r="A13" s="13"/>
      <c r="B13" s="7"/>
      <c r="C13" s="7"/>
      <c r="D13" s="7"/>
      <c r="E13" s="7"/>
      <c r="F13" s="7"/>
      <c r="G13" s="7"/>
      <c r="H13" s="7"/>
      <c r="I13" s="7"/>
      <c r="J13" s="7"/>
      <c r="K13" s="7"/>
      <c r="L13" s="7"/>
      <c r="M13" s="7"/>
      <c r="N13" s="7"/>
    </row>
    <row r="14" spans="1:26">
      <c r="A14" s="13"/>
      <c r="B14" s="7"/>
      <c r="C14" s="7"/>
      <c r="D14" s="7"/>
      <c r="E14" s="7"/>
      <c r="F14" s="7"/>
      <c r="G14" s="7"/>
      <c r="H14" s="7"/>
      <c r="I14" s="7"/>
      <c r="J14" s="7"/>
      <c r="K14" s="7"/>
      <c r="L14" s="7"/>
      <c r="M14" s="7"/>
      <c r="N14" s="7"/>
      <c r="O14" s="7"/>
    </row>
    <row r="15" spans="1:26">
      <c r="A15" s="14" t="s">
        <v>8</v>
      </c>
      <c r="B15" s="15">
        <f ca="1">SUM(OFFSET(B7,0,0,1,-MONTH(B6)):B7)</f>
        <v>100</v>
      </c>
      <c r="C15" s="15">
        <f ca="1">SUM(OFFSET(C7,0,0,1,-MONTH(C6)):C7)</f>
        <v>222</v>
      </c>
      <c r="D15" s="15">
        <f ca="1">SUM(OFFSET(D7,0,0,1,-MONTH(D6)):D7)</f>
        <v>358.64</v>
      </c>
      <c r="E15" s="15">
        <f ca="1">SUM(OFFSET(E7,0,0,1,-MONTH(E6)):E7)</f>
        <v>511.67680000000001</v>
      </c>
      <c r="F15" s="15">
        <f ca="1">SUM(OFFSET(F7,0,0,1,-MONTH(F6)):F7)</f>
        <v>683.07801600000005</v>
      </c>
      <c r="G15" s="15">
        <f ca="1">SUM(OFFSET(G7,0,0,1,-MONTH(G6)):G7)</f>
        <v>875.04737792000014</v>
      </c>
      <c r="H15" s="15">
        <f ca="1">SUM(OFFSET(H7,0,0,1,-MONTH(H6)):H7)</f>
        <v>1090.0530632704003</v>
      </c>
      <c r="I15" s="15">
        <f ca="1">SUM(OFFSET(I7,0,0,1,-MONTH(I6)):I7)</f>
        <v>1330.8594308628485</v>
      </c>
      <c r="J15" s="15">
        <f ca="1">SUM(OFFSET(J7,0,0,1,-MONTH(J6)):J7)</f>
        <v>1600.5625625663904</v>
      </c>
      <c r="K15" s="15">
        <f ca="1">SUM(OFFSET(K7,0,0,1,-MONTH(K6)):K7)</f>
        <v>1902.6300700743573</v>
      </c>
      <c r="L15" s="15">
        <f ca="1">SUM(OFFSET(L7,0,0,1,-MONTH(L6)):L7)</f>
        <v>2240.9456784832801</v>
      </c>
      <c r="M15" s="15">
        <f ca="1">SUM(OFFSET(M7,0,0,1,-MONTH(M6)):M7)</f>
        <v>2619.8591599012739</v>
      </c>
      <c r="N15" s="15">
        <f ca="1">SUM(OFFSET(N7,0,0,1,-MONTH(N6)):N7)</f>
        <v>120</v>
      </c>
      <c r="O15" s="15">
        <f ca="1">SUM(OFFSET(O7,0,0,1,-MONTH(O6)):O7)</f>
        <v>220</v>
      </c>
      <c r="P15" s="15">
        <f ca="1">SUM(OFFSET(P7,0,0,1,-MONTH(P6)):P7)</f>
        <v>350</v>
      </c>
      <c r="Q15" s="15">
        <f ca="1">SUM(OFFSET(Q7,0,0,1,-MONTH(Q6)):Q7)</f>
        <v>491.70000000000005</v>
      </c>
      <c r="R15" s="15">
        <f ca="1">SUM(OFFSET(R7,0,0,1,-MONTH(R6)):R7)</f>
        <v>646.15300000000002</v>
      </c>
      <c r="S15" s="15">
        <f ca="1">SUM(OFFSET(S7,0,0,1,-MONTH(S6)):S7)</f>
        <v>814.50677000000007</v>
      </c>
      <c r="T15" s="15">
        <f ca="1">SUM(OFFSET(T7,0,0,1,-MONTH(T6)):T7)</f>
        <v>998.01237930000013</v>
      </c>
      <c r="U15" s="15">
        <f ca="1">SUM(OFFSET(U7,0,0,1,-MONTH(U6)):U7)</f>
        <v>1198.0334934370003</v>
      </c>
      <c r="V15" s="15">
        <f ca="1">SUM(OFFSET(V7,0,0,1,-MONTH(V6)):V7)</f>
        <v>1416.0565078463303</v>
      </c>
      <c r="W15" s="15">
        <f ca="1">SUM(OFFSET(W7,0,0,1,-MONTH(W6)):W7)</f>
        <v>1653.7015935525001</v>
      </c>
      <c r="X15" s="15">
        <f ca="1">SUM(OFFSET(X7,0,0,1,-MONTH(X6)):X7)</f>
        <v>1912.7347369722252</v>
      </c>
      <c r="Y15" s="15">
        <f ca="1">SUM(OFFSET(Y7,0,0,1,-MONTH(Y6)):Y7)</f>
        <v>2195.0808632997255</v>
      </c>
      <c r="Z15" s="15">
        <f ca="1">SUM(OFFSET(Z7,0,0,1,-MONTH(Z6)):Z7)</f>
        <v>200</v>
      </c>
    </row>
    <row r="16" spans="1:26" ht="28.5">
      <c r="A16" s="14" t="s">
        <v>9</v>
      </c>
      <c r="B16" s="16">
        <f ca="1">SUMPRODUCT(OFFSET(B7,0,0,1,-MONTH(B6)):B7*OFFSET(B8,0,0,1,-MONTH(B6)):B8)/B15</f>
        <v>2</v>
      </c>
      <c r="C16" s="16">
        <f ca="1">SUMPRODUCT(OFFSET(C7,0,0,1,-MONTH(C6)):C7*OFFSET(C8,0,0,1,-MONTH(C6)):C8)/C15</f>
        <v>2.5495495495495497</v>
      </c>
      <c r="D16" s="16">
        <f ca="1">SUMPRODUCT(OFFSET(D7,0,0,1,-MONTH(D6)):D7*OFFSET(D8,0,0,1,-MONTH(D6)):D8)/D15</f>
        <v>2.3401739906312735</v>
      </c>
      <c r="E16" s="16">
        <f ca="1">SUMPRODUCT(OFFSET(E7,0,0,1,-MONTH(E6)):E7*OFFSET(E8,0,0,1,-MONTH(E6)):E8)/E15</f>
        <v>2.5375205598534074</v>
      </c>
      <c r="F16" s="16">
        <f ca="1">SUMPRODUCT(OFFSET(F7,0,0,1,-MONTH(F6)):F7*OFFSET(F8,0,0,1,-MONTH(F6)):F8)/F15</f>
        <v>2.6535681218585725</v>
      </c>
      <c r="G16" s="16">
        <f ca="1">SUMPRODUCT(OFFSET(G7,0,0,1,-MONTH(G6)):G7*OFFSET(G8,0,0,1,-MONTH(G6)):G8)/G15</f>
        <v>2.5101872507305711</v>
      </c>
      <c r="H16" s="16">
        <f ca="1">SUMPRODUCT(OFFSET(H7,0,0,1,-MONTH(H6)):H7*OFFSET(H8,0,0,1,-MONTH(H6)):H8)/H15</f>
        <v>2.6067995436533358</v>
      </c>
      <c r="I16" s="16">
        <f ca="1">SUMPRODUCT(OFFSET(I7,0,0,1,-MONTH(I6)):I7*OFFSET(I8,0,0,1,-MONTH(I6)):I8)/I15</f>
        <v>2.4970049323102139</v>
      </c>
      <c r="J16" s="16">
        <f ca="1">SUMPRODUCT(OFFSET(J7,0,0,1,-MONTH(J6)):J7*OFFSET(J8,0,0,1,-MONTH(J6)):J8)/J15</f>
        <v>2.5817622221282699</v>
      </c>
      <c r="K16" s="16">
        <f ca="1">SUMPRODUCT(OFFSET(K7,0,0,1,-MONTH(K6)):K7*OFFSET(K8,0,0,1,-MONTH(K6)):K8)/K15</f>
        <v>2.4893998301086198</v>
      </c>
      <c r="L16" s="16">
        <f ca="1">SUMPRODUCT(OFFSET(L7,0,0,1,-MONTH(L6)):L7*OFFSET(L8,0,0,1,-MONTH(L6)):L8)/L15</f>
        <v>2.5664851467180876</v>
      </c>
      <c r="M16" s="16">
        <f ca="1">SUMPRODUCT(OFFSET(M7,0,0,1,-MONTH(M6)):M7*OFFSET(M8,0,0,1,-MONTH(M6)):M8)/M15</f>
        <v>2.4845536969669406</v>
      </c>
      <c r="N16" s="16">
        <f ca="1">SUMPRODUCT(OFFSET(N7,0,0,1,-MONTH(N6)):N7*OFFSET(N8,0,0,1,-MONTH(N6)):N8)/N15</f>
        <v>5</v>
      </c>
      <c r="O16" s="16">
        <f ca="1">SUMPRODUCT(OFFSET(O7,0,0,1,-MONTH(O6)):O7*OFFSET(O8,0,0,1,-MONTH(O6)):O8)/O15</f>
        <v>4.5454545454545459</v>
      </c>
      <c r="P16" s="16">
        <f ca="1">SUMPRODUCT(OFFSET(P7,0,0,1,-MONTH(P6)):P7*OFFSET(P8,0,0,1,-MONTH(P6)):P8)/P15</f>
        <v>5.0857142857142854</v>
      </c>
      <c r="Q16" s="16">
        <f ca="1">SUMPRODUCT(OFFSET(Q7,0,0,1,-MONTH(Q6)):Q7*OFFSET(Q8,0,0,1,-MONTH(Q6)):Q8)/Q15</f>
        <v>5.0610128126906648</v>
      </c>
      <c r="R16" s="16">
        <f ca="1">SUMPRODUCT(OFFSET(R7,0,0,1,-MONTH(R6)):R7*OFFSET(R8,0,0,1,-MONTH(R6)):R8)/R15</f>
        <v>5.1659459911197505</v>
      </c>
      <c r="S16" s="16">
        <f ca="1">SUMPRODUCT(OFFSET(S7,0,0,1,-MONTH(S6)):S7*OFFSET(S8,0,0,1,-MONTH(S6)):S8)/S15</f>
        <v>5.2763318210356918</v>
      </c>
      <c r="T16" s="16">
        <f ca="1">SUMPRODUCT(OFFSET(T7,0,0,1,-MONTH(T6)):T7*OFFSET(T8,0,0,1,-MONTH(T6)):T8)/T15</f>
        <v>5.39100635970438</v>
      </c>
      <c r="U16" s="16">
        <f ca="1">SUMPRODUCT(OFFSET(U7,0,0,1,-MONTH(U6)):U7*OFFSET(U8,0,0,1,-MONTH(U6)):U8)/U15</f>
        <v>5.509378424112306</v>
      </c>
      <c r="V16" s="16">
        <f ca="1">SUMPRODUCT(OFFSET(V7,0,0,1,-MONTH(V6)):V7*OFFSET(V8,0,0,1,-MONTH(V6)):V8)/V15</f>
        <v>5.6311064047945543</v>
      </c>
      <c r="W16" s="16">
        <f ca="1">SUMPRODUCT(OFFSET(W7,0,0,1,-MONTH(W6)):W7*OFFSET(W8,0,0,1,-MONTH(W6)):W8)/W15</f>
        <v>5.7559707054079192</v>
      </c>
      <c r="X16" s="16">
        <f ca="1">SUMPRODUCT(OFFSET(X7,0,0,1,-MONTH(X6)):X7*OFFSET(X8,0,0,1,-MONTH(X6)):X8)/X15</f>
        <v>5.883816386741433</v>
      </c>
      <c r="Y16" s="16">
        <f ca="1">SUMPRODUCT(OFFSET(Y7,0,0,1,-MONTH(Y6)):Y7*OFFSET(Y8,0,0,1,-MONTH(Y6)):Y8)/Y15</f>
        <v>6.014524786435528</v>
      </c>
      <c r="Z16" s="16">
        <f ca="1">SUMPRODUCT(OFFSET(Z7,0,0,1,-MONTH(Z6)):Z7*OFFSET(Z8,0,0,1,-MONTH(Z6)):Z8)/Z15</f>
        <v>2</v>
      </c>
    </row>
    <row r="17" spans="1:26">
      <c r="A17" s="13"/>
      <c r="B17" s="6"/>
      <c r="C17" s="6"/>
      <c r="D17" s="6"/>
      <c r="E17" s="6"/>
      <c r="F17" s="6"/>
      <c r="G17" s="6"/>
      <c r="H17" s="6"/>
      <c r="I17" s="6"/>
      <c r="J17" s="6"/>
      <c r="K17" s="6"/>
      <c r="L17" s="6"/>
      <c r="M17" s="6"/>
      <c r="N17" s="6"/>
      <c r="O17" s="6"/>
      <c r="P17" s="6"/>
      <c r="Q17" s="6"/>
      <c r="R17" s="6"/>
      <c r="S17" s="6"/>
      <c r="T17" s="6"/>
      <c r="U17" s="6"/>
      <c r="V17" s="6"/>
      <c r="W17" s="6"/>
      <c r="X17" s="6"/>
      <c r="Y17" s="6"/>
      <c r="Z17" s="6"/>
    </row>
    <row r="21" spans="1:26">
      <c r="A21" s="5" t="s">
        <v>18</v>
      </c>
    </row>
    <row r="23" spans="1:26">
      <c r="B23" s="31">
        <v>1</v>
      </c>
      <c r="C23" s="31">
        <v>2</v>
      </c>
      <c r="D23" s="31">
        <v>3</v>
      </c>
      <c r="E23" s="31">
        <v>4</v>
      </c>
      <c r="F23" s="31">
        <v>5</v>
      </c>
      <c r="G23" s="31">
        <v>6</v>
      </c>
      <c r="H23" s="31">
        <v>7</v>
      </c>
      <c r="I23" s="31">
        <v>8</v>
      </c>
      <c r="J23" s="31">
        <v>9</v>
      </c>
      <c r="K23" s="31">
        <v>10</v>
      </c>
      <c r="L23" s="31">
        <v>11</v>
      </c>
      <c r="M23" s="31">
        <v>12</v>
      </c>
      <c r="N23" s="31">
        <v>1</v>
      </c>
      <c r="O23" s="31">
        <v>2</v>
      </c>
      <c r="P23" s="31">
        <v>3</v>
      </c>
      <c r="Q23" s="31">
        <v>4</v>
      </c>
      <c r="R23" s="31">
        <v>5</v>
      </c>
      <c r="S23" s="31">
        <v>6</v>
      </c>
      <c r="T23" s="31">
        <v>7</v>
      </c>
      <c r="U23" s="31">
        <v>8</v>
      </c>
      <c r="V23" s="31">
        <v>9</v>
      </c>
      <c r="W23" s="31">
        <v>10</v>
      </c>
      <c r="X23" s="31">
        <v>11</v>
      </c>
      <c r="Y23" s="31">
        <v>12</v>
      </c>
    </row>
    <row r="24" spans="1:26">
      <c r="B24" s="28">
        <v>43009</v>
      </c>
      <c r="C24" s="28">
        <v>43040</v>
      </c>
      <c r="D24" s="28">
        <v>43070</v>
      </c>
      <c r="E24" s="28">
        <v>43101</v>
      </c>
      <c r="F24" s="28">
        <v>43132</v>
      </c>
      <c r="G24" s="28">
        <v>43160</v>
      </c>
      <c r="H24" s="28">
        <v>43191</v>
      </c>
      <c r="I24" s="28">
        <v>43221</v>
      </c>
      <c r="J24" s="28">
        <v>43252</v>
      </c>
      <c r="K24" s="28">
        <v>43282</v>
      </c>
      <c r="L24" s="28">
        <v>43313</v>
      </c>
      <c r="M24" s="28">
        <v>43344</v>
      </c>
      <c r="N24" s="29">
        <v>43374</v>
      </c>
      <c r="O24" s="29">
        <v>43405</v>
      </c>
      <c r="P24" s="29">
        <v>43435</v>
      </c>
      <c r="Q24" s="29">
        <v>43466</v>
      </c>
      <c r="R24" s="29">
        <v>43497</v>
      </c>
      <c r="S24" s="29">
        <v>43525</v>
      </c>
      <c r="T24" s="29">
        <v>43556</v>
      </c>
      <c r="U24" s="29">
        <v>43586</v>
      </c>
      <c r="V24" s="29">
        <v>43617</v>
      </c>
      <c r="W24" s="29">
        <v>43647</v>
      </c>
      <c r="X24" s="29">
        <v>43678</v>
      </c>
      <c r="Y24" s="29">
        <v>43709</v>
      </c>
      <c r="Z24" s="30">
        <v>43739</v>
      </c>
    </row>
    <row r="25" spans="1:26">
      <c r="B25">
        <v>100</v>
      </c>
      <c r="C25">
        <v>122</v>
      </c>
      <c r="D25">
        <v>137</v>
      </c>
      <c r="E25">
        <v>153</v>
      </c>
      <c r="F25">
        <v>171</v>
      </c>
      <c r="G25">
        <v>192</v>
      </c>
      <c r="H25">
        <v>215</v>
      </c>
      <c r="I25">
        <v>241</v>
      </c>
      <c r="J25">
        <v>270</v>
      </c>
      <c r="K25">
        <v>302</v>
      </c>
      <c r="L25">
        <v>338</v>
      </c>
      <c r="M25">
        <v>379</v>
      </c>
      <c r="N25">
        <v>120</v>
      </c>
      <c r="O25">
        <v>100</v>
      </c>
      <c r="P25">
        <v>130</v>
      </c>
      <c r="Q25">
        <v>142</v>
      </c>
      <c r="R25">
        <v>154</v>
      </c>
      <c r="S25">
        <v>168</v>
      </c>
      <c r="T25">
        <v>184</v>
      </c>
      <c r="U25">
        <v>200</v>
      </c>
      <c r="V25">
        <v>218</v>
      </c>
      <c r="W25">
        <v>238</v>
      </c>
      <c r="X25">
        <v>259</v>
      </c>
      <c r="Y25">
        <v>282</v>
      </c>
      <c r="Z25">
        <v>200</v>
      </c>
    </row>
    <row r="27" spans="1:26" ht="13.15" customHeight="1">
      <c r="A27" t="s">
        <v>21</v>
      </c>
      <c r="B27">
        <f ca="1">SUM(OFFSET(B25,0,0,1,-B23):B25)</f>
        <v>100</v>
      </c>
      <c r="C27">
        <f ca="1">SUM(OFFSET(C25,0,0,1,-C23):C25)</f>
        <v>222</v>
      </c>
      <c r="D27">
        <f ca="1">SUM(OFFSET(D25,0,0,1,-D23):D25)</f>
        <v>359</v>
      </c>
      <c r="E27">
        <f ca="1">SUM(OFFSET(E25,0,0,1,-E23):E25)</f>
        <v>512</v>
      </c>
      <c r="F27">
        <f ca="1">SUM(OFFSET(F25,0,0,1,-F23):F25)</f>
        <v>683</v>
      </c>
      <c r="G27">
        <f ca="1">SUM(OFFSET(G25,0,0,1,-G23):G25)</f>
        <v>875</v>
      </c>
      <c r="H27">
        <f ca="1">SUM(OFFSET(H25,0,0,1,-H23):H25)</f>
        <v>1090</v>
      </c>
      <c r="I27">
        <f ca="1">SUM(OFFSET(I25,0,0,1,-I23):I25)</f>
        <v>1331</v>
      </c>
      <c r="J27">
        <f ca="1">SUM(OFFSET(J25,0,0,1,-J23):J25)</f>
        <v>1601</v>
      </c>
      <c r="K27">
        <f ca="1">SUM(OFFSET(K25,0,0,1,-K23):K25)</f>
        <v>1903</v>
      </c>
      <c r="L27">
        <f ca="1">SUM(OFFSET(L25,0,0,1,-L23):L25)</f>
        <v>2241</v>
      </c>
      <c r="M27">
        <f ca="1">SUM(OFFSET(M25,0,0,1,-M23):M25)</f>
        <v>2620</v>
      </c>
      <c r="N27">
        <f ca="1">SUM(OFFSET(N25,0,0,1,-N23):N25)</f>
        <v>120</v>
      </c>
      <c r="O27">
        <f ca="1">SUM(OFFSET(O25,0,0,1,-O23):O25)</f>
        <v>220</v>
      </c>
      <c r="P27">
        <f ca="1">SUM(OFFSET(P25,0,0,1,-P23):P25)</f>
        <v>350</v>
      </c>
      <c r="Q27">
        <f ca="1">SUM(OFFSET(Q25,0,0,1,-Q23):Q25)</f>
        <v>492</v>
      </c>
      <c r="R27">
        <f ca="1">SUM(OFFSET(R25,0,0,1,-R23):R25)</f>
        <v>646</v>
      </c>
      <c r="S27">
        <f ca="1">SUM(OFFSET(S25,0,0,1,-S23):S25)</f>
        <v>814</v>
      </c>
      <c r="T27">
        <f ca="1">SUM(OFFSET(T25,0,0,1,-T23):T25)</f>
        <v>998</v>
      </c>
      <c r="U27">
        <f ca="1">SUM(OFFSET(U25,0,0,1,-U23):U25)</f>
        <v>1198</v>
      </c>
      <c r="V27">
        <f ca="1">SUM(OFFSET(V25,0,0,1,-V23):V25)</f>
        <v>1416</v>
      </c>
      <c r="W27">
        <f ca="1">SUM(OFFSET(W25,0,0,1,-W23):W25)</f>
        <v>1654</v>
      </c>
      <c r="X27">
        <f ca="1">SUM(OFFSET(X25,0,0,1,-X23):X25)</f>
        <v>1913</v>
      </c>
      <c r="Y27">
        <f ca="1">SUM(OFFSET(Y25,0,0,1,-Y23):Y25)</f>
        <v>2195</v>
      </c>
    </row>
    <row r="28" spans="1:26">
      <c r="A28" t="s">
        <v>20</v>
      </c>
      <c r="B28">
        <f ca="1">SUM(OFFSET(B25,0,0,1,-IF(MONTH(B24)&gt;=10,MONTH(B24)-9,MONTH(B24)+3)):B25)</f>
        <v>100</v>
      </c>
      <c r="C28">
        <f ca="1">SUM(OFFSET(C25,0,0,1,-IF(MONTH(C24)&gt;=10,MONTH(C24)-9,MONTH(C24)+3)):C25)</f>
        <v>222</v>
      </c>
      <c r="D28">
        <f ca="1">SUM(OFFSET(D25,0,0,1,-IF(MONTH(D24)&gt;=10,MONTH(D24)-9,MONTH(D24)+3)):D25)</f>
        <v>359</v>
      </c>
      <c r="E28">
        <f ca="1">SUM(OFFSET(E25,0,0,1,-IF(MONTH(E24)&gt;=10,MONTH(E24)-9,MONTH(E24)+3)):E25)</f>
        <v>512</v>
      </c>
      <c r="F28">
        <f ca="1">SUM(OFFSET(F25,0,0,1,-IF(MONTH(F24)&gt;=10,MONTH(F24)-9,MONTH(F24)+3)):F25)</f>
        <v>683</v>
      </c>
      <c r="G28">
        <f ca="1">SUM(OFFSET(G25,0,0,1,-IF(MONTH(G24)&gt;=10,MONTH(G24)-9,MONTH(G24)+3)):G25)</f>
        <v>875</v>
      </c>
      <c r="H28">
        <f ca="1">SUM(OFFSET(H25,0,0,1,-IF(MONTH(H24)&gt;=10,MONTH(H24)-9,MONTH(H24)+3)):H25)</f>
        <v>1090</v>
      </c>
      <c r="I28">
        <f ca="1">SUM(OFFSET(I25,0,0,1,-IF(MONTH(I24)&gt;=10,MONTH(I24)-9,MONTH(I24)+3)):I25)</f>
        <v>1331</v>
      </c>
      <c r="J28">
        <f ca="1">SUM(OFFSET(J25,0,0,1,-IF(MONTH(J24)&gt;=10,MONTH(J24)-9,MONTH(J24)+3)):J25)</f>
        <v>1601</v>
      </c>
      <c r="K28">
        <f ca="1">SUM(OFFSET(K25,0,0,1,-IF(MONTH(K24)&gt;=10,MONTH(K24)-9,MONTH(K24)+3)):K25)</f>
        <v>1903</v>
      </c>
      <c r="L28">
        <f ca="1">SUM(OFFSET(L25,0,0,1,-IF(MONTH(L24)&gt;=10,MONTH(L24)-9,MONTH(L24)+3)):L25)</f>
        <v>2241</v>
      </c>
      <c r="M28">
        <f ca="1">SUM(OFFSET(M25,0,0,1,-IF(MONTH(M24)&gt;=10,MONTH(M24)-9,MONTH(M24)+3)):M25)</f>
        <v>2620</v>
      </c>
      <c r="N28">
        <f ca="1">SUM(OFFSET(N25,0,0,1,-IF(MONTH(N24)&gt;=10,MONTH(N24)-9,MONTH(N24)+3)):N25)</f>
        <v>120</v>
      </c>
      <c r="O28">
        <f ca="1">SUM(OFFSET(O25,0,0,1,-IF(MONTH(O24)&gt;=10,MONTH(O24)-9,MONTH(O24)+3)):O25)</f>
        <v>220</v>
      </c>
      <c r="P28">
        <f ca="1">SUM(OFFSET(P25,0,0,1,-IF(MONTH(P24)&gt;=10,MONTH(P24)-9,MONTH(P24)+3)):P25)</f>
        <v>350</v>
      </c>
      <c r="Q28">
        <f ca="1">SUM(OFFSET(Q25,0,0,1,-IF(MONTH(Q24)&gt;=10,MONTH(Q24)-9,MONTH(Q24)+3)):Q25)</f>
        <v>492</v>
      </c>
      <c r="R28">
        <f ca="1">SUM(OFFSET(R25,0,0,1,-IF(MONTH(R24)&gt;=10,MONTH(R24)-9,MONTH(R24)+3)):R25)</f>
        <v>646</v>
      </c>
      <c r="S28">
        <f ca="1">SUM(OFFSET(S25,0,0,1,-IF(MONTH(S24)&gt;=10,MONTH(S24)-9,MONTH(S24)+3)):S25)</f>
        <v>814</v>
      </c>
      <c r="T28">
        <f ca="1">SUM(OFFSET(T25,0,0,1,-IF(MONTH(T24)&gt;=10,MONTH(T24)-9,MONTH(T24)+3)):T25)</f>
        <v>998</v>
      </c>
      <c r="U28">
        <f ca="1">SUM(OFFSET(U25,0,0,1,-IF(MONTH(U24)&gt;=10,MONTH(U24)-9,MONTH(U24)+3)):U25)</f>
        <v>1198</v>
      </c>
      <c r="V28">
        <f ca="1">SUM(OFFSET(V25,0,0,1,-IF(MONTH(V24)&gt;=10,MONTH(V24)-9,MONTH(V24)+3)):V25)</f>
        <v>1416</v>
      </c>
      <c r="W28">
        <f ca="1">SUM(OFFSET(W25,0,0,1,-IF(MONTH(W24)&gt;=10,MONTH(W24)-9,MONTH(W24)+3)):W25)</f>
        <v>1654</v>
      </c>
      <c r="X28">
        <f ca="1">SUM(OFFSET(X25,0,0,1,-IF(MONTH(X24)&gt;=10,MONTH(X24)-9,MONTH(X24)+3)):X25)</f>
        <v>1913</v>
      </c>
      <c r="Y28">
        <f ca="1">SUM(OFFSET(Y25,0,0,1,-IF(MONTH(Y24)&gt;=10,MONTH(Y24)-9,MONTH(Y24)+3)):Y25)</f>
        <v>2195</v>
      </c>
    </row>
    <row r="30" spans="1:26">
      <c r="A30" t="s">
        <v>19</v>
      </c>
      <c r="B30" cm="1">
        <f t="array" aca="1" ref="B30" ca="1">SUM(OFFSET(B25,0,0,1,-MATCH(MONTH(B24),INDEX(MONTH($B$24:$M$24),),0)):B25)</f>
        <v>100</v>
      </c>
      <c r="C30" cm="1">
        <f t="array" aca="1" ref="C30" ca="1">SUM(OFFSET(C25,0,0,1,-MATCH(MONTH(C24),INDEX(MONTH($B$24:$M$24),),0)):C25)</f>
        <v>222</v>
      </c>
      <c r="D30" cm="1">
        <f t="array" aca="1" ref="D30" ca="1">SUM(OFFSET(D25,0,0,1,-MATCH(MONTH(D24),INDEX(MONTH($B$24:$M$24),),0)):D25)</f>
        <v>359</v>
      </c>
      <c r="E30" cm="1">
        <f t="array" aca="1" ref="E30" ca="1">SUM(OFFSET(E25,0,0,1,-MATCH(MONTH(E24),INDEX(MONTH($B$24:$M$24),),0)):E25)</f>
        <v>512</v>
      </c>
      <c r="F30" cm="1">
        <f t="array" aca="1" ref="F30" ca="1">SUM(OFFSET(F25,0,0,1,-MATCH(MONTH(F24),INDEX(MONTH($B$24:$M$24),),0)):F25)</f>
        <v>683</v>
      </c>
      <c r="G30" cm="1">
        <f t="array" aca="1" ref="G30" ca="1">SUM(OFFSET(G25,0,0,1,-MATCH(MONTH(G24),INDEX(MONTH($B$24:$M$24),),0)):G25)</f>
        <v>875</v>
      </c>
      <c r="H30" cm="1">
        <f t="array" aca="1" ref="H30" ca="1">SUM(OFFSET(H25,0,0,1,-MATCH(MONTH(H24),INDEX(MONTH($B$24:$M$24),),0)):H25)</f>
        <v>1090</v>
      </c>
      <c r="I30" cm="1">
        <f t="array" aca="1" ref="I30" ca="1">SUM(OFFSET(I25,0,0,1,-MATCH(MONTH(I24),INDEX(MONTH($B$24:$M$24),),0)):I25)</f>
        <v>1331</v>
      </c>
      <c r="J30" cm="1">
        <f t="array" aca="1" ref="J30" ca="1">SUM(OFFSET(J25,0,0,1,-MATCH(MONTH(J24),INDEX(MONTH($B$24:$M$24),),0)):J25)</f>
        <v>1601</v>
      </c>
      <c r="K30" cm="1">
        <f t="array" aca="1" ref="K30" ca="1">SUM(OFFSET(K25,0,0,1,-MATCH(MONTH(K24),INDEX(MONTH($B$24:$M$24),),0)):K25)</f>
        <v>1903</v>
      </c>
      <c r="L30" cm="1">
        <f t="array" aca="1" ref="L30" ca="1">SUM(OFFSET(L25,0,0,1,-MATCH(MONTH(L24),INDEX(MONTH($B$24:$M$24),),0)):L25)</f>
        <v>2241</v>
      </c>
      <c r="M30" cm="1">
        <f t="array" aca="1" ref="M30" ca="1">SUM(OFFSET(M25,0,0,1,-MATCH(MONTH(M24),INDEX(MONTH($B$24:$M$24),),0)):M25)</f>
        <v>2620</v>
      </c>
      <c r="N30" cm="1">
        <f t="array" aca="1" ref="N30" ca="1">SUM(OFFSET(N25,0,0,1,-MATCH(MONTH(N24),INDEX(MONTH($B$24:$M$24),),0)):N25)</f>
        <v>120</v>
      </c>
      <c r="O30" cm="1">
        <f t="array" aca="1" ref="O30" ca="1">SUM(OFFSET(O25,0,0,1,-MATCH(MONTH(O24),INDEX(MONTH($B$24:$M$24),),0)):O25)</f>
        <v>220</v>
      </c>
      <c r="P30" cm="1">
        <f t="array" aca="1" ref="P30" ca="1">SUM(OFFSET(P25,0,0,1,-MATCH(MONTH(P24),INDEX(MONTH($B$24:$M$24),),0)):P25)</f>
        <v>350</v>
      </c>
      <c r="Q30" cm="1">
        <f t="array" aca="1" ref="Q30" ca="1">SUM(OFFSET(Q25,0,0,1,-MATCH(MONTH(Q24),INDEX(MONTH($B$24:$M$24),),0)):Q25)</f>
        <v>492</v>
      </c>
      <c r="R30" cm="1">
        <f t="array" aca="1" ref="R30" ca="1">SUM(OFFSET(R25,0,0,1,-MATCH(MONTH(R24),INDEX(MONTH($B$24:$M$24),),0)):R25)</f>
        <v>646</v>
      </c>
      <c r="S30" cm="1">
        <f t="array" aca="1" ref="S30" ca="1">SUM(OFFSET(S25,0,0,1,-MATCH(MONTH(S24),INDEX(MONTH($B$24:$M$24),),0)):S25)</f>
        <v>814</v>
      </c>
      <c r="T30" cm="1">
        <f t="array" aca="1" ref="T30" ca="1">SUM(OFFSET(T25,0,0,1,-MATCH(MONTH(T24),INDEX(MONTH($B$24:$M$24),),0)):T25)</f>
        <v>998</v>
      </c>
      <c r="U30" cm="1">
        <f t="array" aca="1" ref="U30" ca="1">SUM(OFFSET(U25,0,0,1,-MATCH(MONTH(U24),INDEX(MONTH($B$24:$M$24),),0)):U25)</f>
        <v>1198</v>
      </c>
      <c r="V30" cm="1">
        <f t="array" aca="1" ref="V30" ca="1">SUM(OFFSET(V25,0,0,1,-MATCH(MONTH(V24),INDEX(MONTH($B$24:$M$24),),0)):V25)</f>
        <v>1416</v>
      </c>
      <c r="W30" cm="1">
        <f t="array" aca="1" ref="W30" ca="1">SUM(OFFSET(W25,0,0,1,-MATCH(MONTH(W24),INDEX(MONTH($B$24:$M$24),),0)):W25)</f>
        <v>1654</v>
      </c>
      <c r="X30" cm="1">
        <f t="array" aca="1" ref="X30" ca="1">SUM(OFFSET(X25,0,0,1,-MATCH(MONTH(X24),INDEX(MONTH($B$24:$M$24),),0)):X25)</f>
        <v>1913</v>
      </c>
      <c r="Y30" cm="1">
        <f t="array" aca="1" ref="Y30" ca="1">SUM(OFFSET(Y25,0,0,1,-MATCH(MONTH(Y24),INDEX(MONTH($B$24:$M$24),),0)):Y25)</f>
        <v>2195</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YTDCalc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2019-04-07T17:27:14Z</dcterms:created>
  <dcterms:modified xsi:type="dcterms:W3CDTF">2019-04-27T17:52:14Z</dcterms:modified>
</cp:coreProperties>
</file>