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\OneDrive\YouTube\YT_2018\YT_201805\StepChartErrorBar\"/>
    </mc:Choice>
  </mc:AlternateContent>
  <bookViews>
    <workbookView xWindow="0" yWindow="0" windowWidth="20520" windowHeight="9165" activeTab="2"/>
  </bookViews>
  <sheets>
    <sheet name="Notes" sheetId="5" r:id="rId1"/>
    <sheet name="Intro" sheetId="6" r:id="rId2"/>
    <sheet name="StepChart_ErrorBar" sheetId="12" r:id="rId3"/>
    <sheet name="Inventory_Line" sheetId="7" r:id="rId4"/>
    <sheet name="Price_Line" sheetId="9" r:id="rId5"/>
  </sheets>
  <definedNames>
    <definedName name="_xlcn.WorksheetConnection_T9A2C161" localSheetId="4" hidden="1">#REF!</definedName>
    <definedName name="_xlcn.WorksheetConnection_T9A2C161" localSheetId="2" hidden="1">#REF!</definedName>
    <definedName name="_xlcn.WorksheetConnection_T9A2C161" hidden="1">#REF!</definedName>
    <definedName name="InvDate">OFFSET(Inventory_Line!$G$5,,,COUNT(Inventory_Line!$G$5:$G$29))</definedName>
    <definedName name="InvValue">OFFSET(Inventory_Line!$H$5,,,COUNT(Inventory_Line!$G$5:$G$29))</definedName>
    <definedName name="neginvlabel">OFFSET(Inventory_Line!$E$5,,,COUNT(Inventory_Line!$G$5:$G$29))</definedName>
    <definedName name="negpricelabel" localSheetId="4">OFFSET(Price_Line!$D$5,,,COUNT(Price_Line!$F$5:$F$29))</definedName>
    <definedName name="posInvLabel">OFFSET(Inventory_Line!$F$5,,,COUNT(Inventory_Line!$G$5:$G$29))</definedName>
    <definedName name="pospriceLabel" localSheetId="4">OFFSET(Price_Line!$E$5,,,COUNT(Price_Line!$F$5:$F$29))</definedName>
    <definedName name="PriceDate" localSheetId="4">OFFSET(Price_Line!$F$5,,,COUNT(Price_Line!$F$5:$F$29))</definedName>
    <definedName name="priceValue" localSheetId="4">OFFSET(Price_Line!$G$5,,,COUNT(Price_Line!$F$5:$F$29))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2" l="1"/>
  <c r="F5" i="12"/>
  <c r="F6" i="12"/>
  <c r="F7" i="12"/>
  <c r="F8" i="12"/>
  <c r="F9" i="12"/>
  <c r="F10" i="12"/>
  <c r="F11" i="12"/>
  <c r="E4" i="12"/>
  <c r="E5" i="12"/>
  <c r="E6" i="12"/>
  <c r="E7" i="12"/>
  <c r="E8" i="12"/>
  <c r="E9" i="12"/>
  <c r="E10" i="12"/>
  <c r="E11" i="12"/>
  <c r="D4" i="12"/>
  <c r="D5" i="12"/>
  <c r="D6" i="12"/>
  <c r="D7" i="12"/>
  <c r="D8" i="12"/>
  <c r="D9" i="12"/>
  <c r="D10" i="12"/>
  <c r="D11" i="12"/>
  <c r="C11" i="12"/>
  <c r="C4" i="12"/>
  <c r="C5" i="12"/>
  <c r="C6" i="12"/>
  <c r="C7" i="12"/>
  <c r="C8" i="12"/>
  <c r="C9" i="12"/>
  <c r="C10" i="12"/>
  <c r="F4" i="9" l="1"/>
  <c r="F5" i="9" s="1"/>
  <c r="C5" i="7"/>
  <c r="C6" i="7"/>
  <c r="C7" i="7"/>
  <c r="C8" i="7"/>
  <c r="C9" i="7"/>
  <c r="C10" i="7"/>
  <c r="C11" i="7"/>
  <c r="C4" i="7"/>
  <c r="G4" i="7"/>
  <c r="G5" i="7" s="1"/>
  <c r="F6" i="9" l="1"/>
  <c r="G5" i="9"/>
  <c r="D5" i="9" s="1"/>
  <c r="G6" i="7"/>
  <c r="H5" i="7"/>
  <c r="F5" i="7" s="1"/>
  <c r="E5" i="9" l="1"/>
  <c r="F7" i="9"/>
  <c r="G6" i="9"/>
  <c r="D6" i="9" s="1"/>
  <c r="E5" i="7"/>
  <c r="H6" i="7"/>
  <c r="E6" i="7" s="1"/>
  <c r="G7" i="7"/>
  <c r="E6" i="9" l="1"/>
  <c r="F8" i="9"/>
  <c r="G7" i="9"/>
  <c r="D7" i="9" s="1"/>
  <c r="F6" i="7"/>
  <c r="G8" i="7"/>
  <c r="G9" i="7" s="1"/>
  <c r="H7" i="7"/>
  <c r="F7" i="7" s="1"/>
  <c r="E7" i="9" l="1"/>
  <c r="G8" i="9"/>
  <c r="E8" i="9" s="1"/>
  <c r="F9" i="9"/>
  <c r="E7" i="7"/>
  <c r="H8" i="7"/>
  <c r="E8" i="7" s="1"/>
  <c r="H9" i="7"/>
  <c r="E9" i="7" s="1"/>
  <c r="G10" i="7"/>
  <c r="D8" i="9" l="1"/>
  <c r="F10" i="9"/>
  <c r="G9" i="9"/>
  <c r="E9" i="9" s="1"/>
  <c r="F8" i="7"/>
  <c r="F9" i="7"/>
  <c r="G11" i="7"/>
  <c r="H10" i="7"/>
  <c r="F10" i="7" s="1"/>
  <c r="D9" i="9" l="1"/>
  <c r="F11" i="9"/>
  <c r="G10" i="9"/>
  <c r="D10" i="9" s="1"/>
  <c r="E10" i="7"/>
  <c r="H11" i="7"/>
  <c r="F11" i="7" s="1"/>
  <c r="G12" i="7"/>
  <c r="E10" i="9" l="1"/>
  <c r="G11" i="9"/>
  <c r="D11" i="9" s="1"/>
  <c r="F12" i="9"/>
  <c r="E11" i="7"/>
  <c r="G13" i="7"/>
  <c r="H12" i="7"/>
  <c r="E12" i="7" s="1"/>
  <c r="E11" i="9" l="1"/>
  <c r="G12" i="9"/>
  <c r="E12" i="9" s="1"/>
  <c r="F13" i="9"/>
  <c r="F12" i="7"/>
  <c r="H13" i="7"/>
  <c r="E13" i="7" s="1"/>
  <c r="G14" i="7"/>
  <c r="D12" i="9" l="1"/>
  <c r="G13" i="9"/>
  <c r="E13" i="9" s="1"/>
  <c r="F14" i="9"/>
  <c r="F13" i="7"/>
  <c r="G15" i="7"/>
  <c r="H14" i="7"/>
  <c r="E14" i="7" s="1"/>
  <c r="D13" i="9" l="1"/>
  <c r="G14" i="9"/>
  <c r="D14" i="9" s="1"/>
  <c r="F15" i="9"/>
  <c r="F14" i="7"/>
  <c r="H15" i="7"/>
  <c r="F15" i="7" s="1"/>
  <c r="G16" i="7"/>
  <c r="E14" i="9" l="1"/>
  <c r="G15" i="9"/>
  <c r="D15" i="9" s="1"/>
  <c r="F16" i="9"/>
  <c r="E15" i="7"/>
  <c r="G17" i="7"/>
  <c r="H16" i="7"/>
  <c r="F16" i="7" s="1"/>
  <c r="E15" i="9" l="1"/>
  <c r="G16" i="9"/>
  <c r="E16" i="9" s="1"/>
  <c r="F17" i="9"/>
  <c r="E16" i="7"/>
  <c r="H17" i="7"/>
  <c r="E17" i="7" s="1"/>
  <c r="G18" i="7"/>
  <c r="D16" i="9" l="1"/>
  <c r="G17" i="9"/>
  <c r="E17" i="9" s="1"/>
  <c r="F18" i="9"/>
  <c r="F17" i="7"/>
  <c r="G19" i="7"/>
  <c r="H18" i="7"/>
  <c r="F18" i="7" s="1"/>
  <c r="D17" i="9" l="1"/>
  <c r="G18" i="9"/>
  <c r="D18" i="9" s="1"/>
  <c r="F19" i="9"/>
  <c r="E18" i="7"/>
  <c r="G20" i="7"/>
  <c r="H19" i="7"/>
  <c r="F19" i="7" s="1"/>
  <c r="E18" i="9" l="1"/>
  <c r="G19" i="9"/>
  <c r="D19" i="9" s="1"/>
  <c r="F20" i="9"/>
  <c r="E19" i="7"/>
  <c r="H20" i="7"/>
  <c r="E20" i="7" s="1"/>
  <c r="G21" i="7"/>
  <c r="E19" i="9" l="1"/>
  <c r="G20" i="9"/>
  <c r="E20" i="9" s="1"/>
  <c r="F21" i="9"/>
  <c r="F20" i="7"/>
  <c r="H21" i="7"/>
  <c r="E21" i="7" s="1"/>
  <c r="G22" i="7"/>
  <c r="D20" i="9" l="1"/>
  <c r="G21" i="9"/>
  <c r="E21" i="9" s="1"/>
  <c r="F22" i="9"/>
  <c r="F21" i="7"/>
  <c r="F22" i="7"/>
  <c r="E22" i="7"/>
  <c r="G23" i="7"/>
  <c r="H22" i="7"/>
  <c r="D21" i="9" l="1"/>
  <c r="G22" i="9"/>
  <c r="E22" i="9" s="1"/>
  <c r="F23" i="9"/>
  <c r="F23" i="7"/>
  <c r="E23" i="7"/>
  <c r="H23" i="7"/>
  <c r="G24" i="7"/>
  <c r="D22" i="9" l="1"/>
  <c r="G23" i="9"/>
  <c r="E23" i="9" s="1"/>
  <c r="F24" i="9"/>
  <c r="F24" i="7"/>
  <c r="E24" i="7"/>
  <c r="H24" i="7"/>
  <c r="G25" i="7"/>
  <c r="D23" i="9" l="1"/>
  <c r="E24" i="9"/>
  <c r="D24" i="9"/>
  <c r="G24" i="9"/>
  <c r="F25" i="9"/>
  <c r="E25" i="7"/>
  <c r="F25" i="7"/>
  <c r="H25" i="7"/>
  <c r="G26" i="7"/>
  <c r="E25" i="9" l="1"/>
  <c r="D25" i="9"/>
  <c r="G25" i="9"/>
  <c r="F26" i="9"/>
  <c r="G27" i="7"/>
  <c r="E26" i="7"/>
  <c r="F26" i="7"/>
  <c r="H26" i="7"/>
  <c r="D26" i="9" l="1"/>
  <c r="E26" i="9"/>
  <c r="G26" i="9"/>
  <c r="F27" i="9"/>
  <c r="F27" i="7"/>
  <c r="E27" i="7"/>
  <c r="G28" i="7"/>
  <c r="H27" i="7"/>
  <c r="D27" i="9" l="1"/>
  <c r="E27" i="9"/>
  <c r="G27" i="9"/>
  <c r="F28" i="9"/>
  <c r="F28" i="7"/>
  <c r="H28" i="7"/>
  <c r="E28" i="7"/>
  <c r="G29" i="7"/>
  <c r="E28" i="9" l="1"/>
  <c r="D28" i="9"/>
  <c r="G28" i="9"/>
  <c r="F29" i="9"/>
  <c r="H29" i="7"/>
  <c r="E29" i="7"/>
  <c r="F29" i="7"/>
  <c r="G30" i="7"/>
  <c r="E29" i="9" l="1"/>
  <c r="D29" i="9"/>
  <c r="G29" i="9"/>
  <c r="F30" i="9"/>
  <c r="G31" i="7"/>
  <c r="E30" i="7"/>
  <c r="H30" i="7"/>
  <c r="F30" i="7"/>
  <c r="D30" i="9" l="1"/>
  <c r="E30" i="9"/>
  <c r="G30" i="9"/>
  <c r="F31" i="9"/>
  <c r="E31" i="7"/>
  <c r="F31" i="7"/>
  <c r="G32" i="7"/>
  <c r="H31" i="7"/>
  <c r="D31" i="9" l="1"/>
  <c r="E31" i="9"/>
  <c r="G31" i="9"/>
  <c r="F32" i="9"/>
  <c r="G33" i="7"/>
  <c r="H32" i="7"/>
  <c r="E32" i="7"/>
  <c r="F32" i="7"/>
  <c r="E32" i="9" l="1"/>
  <c r="D32" i="9"/>
  <c r="G32" i="9"/>
  <c r="F33" i="9"/>
  <c r="G34" i="7"/>
  <c r="H33" i="7"/>
  <c r="E33" i="7"/>
  <c r="F33" i="7"/>
  <c r="E33" i="9" l="1"/>
  <c r="D33" i="9"/>
  <c r="G33" i="9"/>
  <c r="F34" i="9"/>
  <c r="G35" i="7"/>
  <c r="E34" i="7"/>
  <c r="H34" i="7"/>
  <c r="F34" i="7"/>
  <c r="D34" i="9" l="1"/>
  <c r="E34" i="9"/>
  <c r="G34" i="9"/>
  <c r="F35" i="9"/>
  <c r="G36" i="7"/>
  <c r="H35" i="7"/>
  <c r="E35" i="7"/>
  <c r="F35" i="7"/>
  <c r="D35" i="9" l="1"/>
  <c r="E35" i="9"/>
  <c r="G35" i="9"/>
  <c r="F36" i="9"/>
  <c r="G37" i="7"/>
  <c r="E36" i="7"/>
  <c r="H36" i="7"/>
  <c r="F36" i="7"/>
  <c r="E36" i="9" l="1"/>
  <c r="D36" i="9"/>
  <c r="G36" i="9"/>
  <c r="F37" i="9"/>
  <c r="G38" i="7"/>
  <c r="H37" i="7"/>
  <c r="E37" i="7"/>
  <c r="F37" i="7"/>
  <c r="E37" i="9" l="1"/>
  <c r="D37" i="9"/>
  <c r="G37" i="9"/>
  <c r="F38" i="9"/>
  <c r="G39" i="7"/>
  <c r="E38" i="7"/>
  <c r="H38" i="7"/>
  <c r="F38" i="7"/>
  <c r="D38" i="9" l="1"/>
  <c r="E38" i="9"/>
  <c r="G38" i="9"/>
  <c r="F39" i="9"/>
  <c r="G40" i="7"/>
  <c r="H39" i="7"/>
  <c r="E39" i="7"/>
  <c r="F39" i="7"/>
  <c r="D39" i="9" l="1"/>
  <c r="E39" i="9"/>
  <c r="G39" i="9"/>
  <c r="F40" i="9"/>
  <c r="G41" i="7"/>
  <c r="E40" i="7"/>
  <c r="H40" i="7"/>
  <c r="F40" i="7"/>
  <c r="E40" i="9" l="1"/>
  <c r="D40" i="9"/>
  <c r="G40" i="9"/>
  <c r="F41" i="9"/>
  <c r="G42" i="7"/>
  <c r="H41" i="7"/>
  <c r="E41" i="7"/>
  <c r="F41" i="7"/>
  <c r="E41" i="9" l="1"/>
  <c r="D41" i="9"/>
  <c r="G41" i="9"/>
  <c r="F42" i="9"/>
  <c r="E42" i="7"/>
  <c r="H42" i="7"/>
  <c r="F42" i="7"/>
  <c r="G43" i="7"/>
  <c r="D42" i="9" l="1"/>
  <c r="E42" i="9"/>
  <c r="G42" i="9"/>
  <c r="F43" i="9"/>
  <c r="G44" i="7"/>
  <c r="H43" i="7"/>
  <c r="E43" i="7"/>
  <c r="F43" i="7"/>
  <c r="D43" i="9" l="1"/>
  <c r="E43" i="9"/>
  <c r="G43" i="9"/>
  <c r="F44" i="9"/>
  <c r="G45" i="7"/>
  <c r="H44" i="7"/>
  <c r="E44" i="7"/>
  <c r="F44" i="7"/>
  <c r="E44" i="9" l="1"/>
  <c r="D44" i="9"/>
  <c r="G44" i="9"/>
  <c r="F45" i="9"/>
  <c r="E45" i="7"/>
  <c r="H45" i="7"/>
  <c r="G46" i="7"/>
  <c r="F45" i="7"/>
  <c r="E45" i="9" l="1"/>
  <c r="D45" i="9"/>
  <c r="G45" i="9"/>
  <c r="F46" i="9"/>
  <c r="H46" i="7"/>
  <c r="F46" i="7"/>
  <c r="G47" i="7"/>
  <c r="E46" i="7"/>
  <c r="D46" i="9" l="1"/>
  <c r="E46" i="9"/>
  <c r="G46" i="9"/>
  <c r="F47" i="9"/>
  <c r="E47" i="7"/>
  <c r="H47" i="7"/>
  <c r="G48" i="7"/>
  <c r="F47" i="7"/>
  <c r="D47" i="9" l="1"/>
  <c r="E47" i="9"/>
  <c r="G47" i="9"/>
  <c r="F48" i="9"/>
  <c r="G49" i="7"/>
  <c r="E48" i="7"/>
  <c r="H48" i="7"/>
  <c r="F48" i="7"/>
  <c r="E48" i="9" l="1"/>
  <c r="D48" i="9"/>
  <c r="G48" i="9"/>
  <c r="F49" i="9"/>
  <c r="F49" i="7"/>
  <c r="E49" i="7"/>
  <c r="G50" i="7"/>
  <c r="H49" i="7"/>
  <c r="E49" i="9" l="1"/>
  <c r="D49" i="9"/>
  <c r="G49" i="9"/>
  <c r="F50" i="9"/>
  <c r="F50" i="7"/>
  <c r="E50" i="7"/>
  <c r="H50" i="7"/>
  <c r="D50" i="9" l="1"/>
  <c r="E50" i="9"/>
  <c r="G50" i="9"/>
</calcChain>
</file>

<file path=xl/sharedStrings.xml><?xml version="1.0" encoding="utf-8"?>
<sst xmlns="http://schemas.openxmlformats.org/spreadsheetml/2006/main" count="42" uniqueCount="32">
  <si>
    <t>Date</t>
  </si>
  <si>
    <t>Overview</t>
  </si>
  <si>
    <t>If you're interested to become better in Excel, check out my ONLINE COURSES.</t>
  </si>
  <si>
    <t>Sharing &amp; Learning</t>
  </si>
  <si>
    <t>Feel free to share this with anyone who can benefit!</t>
  </si>
  <si>
    <t>Visit my other free Excel Tutorials.</t>
  </si>
  <si>
    <t>http://excelbart.yurls.net/en/page/</t>
  </si>
  <si>
    <t>in (+) our out (-)</t>
  </si>
  <si>
    <t>Inventory Step Chart</t>
  </si>
  <si>
    <t>Inventory</t>
  </si>
  <si>
    <t>Data Prep.</t>
  </si>
  <si>
    <t>Positive</t>
  </si>
  <si>
    <t>Negative</t>
  </si>
  <si>
    <t>Price</t>
  </si>
  <si>
    <t>Sales Price Step Chart</t>
  </si>
  <si>
    <r>
      <t xml:space="preserve">For more Excel material: google  </t>
    </r>
    <r>
      <rPr>
        <b/>
        <sz val="11"/>
        <color rgb="FFFF0000"/>
        <rFont val="Calibri"/>
        <family val="2"/>
        <scheme val="minor"/>
      </rPr>
      <t>Excel  Bart</t>
    </r>
    <r>
      <rPr>
        <sz val="11"/>
        <color theme="1"/>
        <rFont val="Calibri"/>
        <family val="2"/>
        <scheme val="minor"/>
      </rPr>
      <t>, you will find my YULS page with all kinds of links</t>
    </r>
  </si>
  <si>
    <t>Why Step Charts:</t>
  </si>
  <si>
    <t xml:space="preserve">This model can be used to visualize inventory or price fluctuations. </t>
  </si>
  <si>
    <t>It's great for variables that have an irregular demand:</t>
  </si>
  <si>
    <t>For example when you have irregular time intervals between incoming or outgoing goods; Or quantity changes (e.g. spare parts in maintenance)</t>
  </si>
  <si>
    <t>Price fluctuations is another example, for example prices of raw materials.</t>
  </si>
  <si>
    <t>The Excel Challenge:</t>
  </si>
  <si>
    <t>1. Data Prepration: For every data point you need to create two data points: one for the beginning and one for the end (the end is the start for a new value).</t>
  </si>
  <si>
    <t>2. Readability: Improve readability so it's easy to read</t>
  </si>
  <si>
    <t>3. Make it fully dynamic</t>
  </si>
  <si>
    <t>Sales Price Step Chart with Error Bars</t>
  </si>
  <si>
    <t>x-error</t>
  </si>
  <si>
    <t>y-error</t>
  </si>
  <si>
    <t>+ve labels</t>
  </si>
  <si>
    <t>-ve labels</t>
  </si>
  <si>
    <t>Line Chart Model made by Bart Titulaer,  lecturer at Fontys International Business School in Venlo, Netherlands</t>
  </si>
  <si>
    <t>Error Chart Model suggested by Mehdi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</si>
</sst>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[$€-2]\ * #,##0.00_);_([$€-2]\ * \(#,##0.00\);_([$€-2]\ 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38EC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1" fillId="2" borderId="0" xfId="0" applyFont="1" applyFill="1" applyBorder="1"/>
    <xf numFmtId="0" fontId="0" fillId="0" borderId="0" xfId="0" applyBorder="1"/>
    <xf numFmtId="0" fontId="0" fillId="3" borderId="0" xfId="0" applyFill="1"/>
    <xf numFmtId="0" fontId="0" fillId="4" borderId="2" xfId="0" applyFill="1" applyBorder="1"/>
    <xf numFmtId="0" fontId="3" fillId="4" borderId="3" xfId="0" quotePrefix="1" applyFont="1" applyFill="1" applyBorder="1"/>
    <xf numFmtId="0" fontId="3" fillId="4" borderId="3" xfId="0" applyFont="1" applyFill="1" applyBorder="1"/>
    <xf numFmtId="0" fontId="0" fillId="4" borderId="3" xfId="0" applyFill="1" applyBorder="1"/>
    <xf numFmtId="0" fontId="4" fillId="4" borderId="3" xfId="1" applyFill="1" applyBorder="1"/>
    <xf numFmtId="0" fontId="0" fillId="4" borderId="4" xfId="0" applyFill="1" applyBorder="1"/>
    <xf numFmtId="0" fontId="0" fillId="4" borderId="0" xfId="0" applyFill="1"/>
    <xf numFmtId="0" fontId="6" fillId="0" borderId="0" xfId="0" applyFont="1"/>
    <xf numFmtId="0" fontId="5" fillId="0" borderId="0" xfId="0" applyFont="1"/>
    <xf numFmtId="0" fontId="4" fillId="0" borderId="0" xfId="1"/>
    <xf numFmtId="16" fontId="0" fillId="0" borderId="0" xfId="0" applyNumberFormat="1"/>
    <xf numFmtId="16" fontId="0" fillId="5" borderId="0" xfId="0" applyNumberFormat="1" applyFill="1" applyBorder="1"/>
    <xf numFmtId="0" fontId="0" fillId="5" borderId="0" xfId="0" applyFill="1" applyBorder="1"/>
    <xf numFmtId="0" fontId="0" fillId="6" borderId="0" xfId="0" applyFill="1"/>
    <xf numFmtId="16" fontId="0" fillId="7" borderId="0" xfId="0" applyNumberFormat="1" applyFill="1" applyBorder="1"/>
    <xf numFmtId="0" fontId="0" fillId="7" borderId="0" xfId="0" applyFill="1" applyBorder="1"/>
    <xf numFmtId="0" fontId="0" fillId="7" borderId="5" xfId="0" applyFill="1" applyBorder="1"/>
    <xf numFmtId="16" fontId="0" fillId="7" borderId="5" xfId="0" applyNumberFormat="1" applyFill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7" borderId="0" xfId="0" applyFill="1" applyAlignment="1">
      <alignment wrapText="1"/>
    </xf>
    <xf numFmtId="16" fontId="0" fillId="7" borderId="0" xfId="0" applyNumberFormat="1" applyFill="1" applyAlignment="1">
      <alignment wrapText="1"/>
    </xf>
    <xf numFmtId="0" fontId="0" fillId="7" borderId="0" xfId="0" applyFill="1" applyBorder="1" applyAlignment="1">
      <alignment wrapText="1"/>
    </xf>
    <xf numFmtId="16" fontId="0" fillId="7" borderId="0" xfId="0" applyNumberFormat="1" applyFill="1" applyBorder="1" applyAlignment="1">
      <alignment wrapText="1"/>
    </xf>
    <xf numFmtId="0" fontId="0" fillId="7" borderId="5" xfId="0" applyFill="1" applyBorder="1" applyAlignment="1">
      <alignment wrapText="1"/>
    </xf>
    <xf numFmtId="16" fontId="0" fillId="7" borderId="5" xfId="0" applyNumberFormat="1" applyFill="1" applyBorder="1" applyAlignment="1">
      <alignment wrapText="1"/>
    </xf>
    <xf numFmtId="0" fontId="0" fillId="0" borderId="0" xfId="0" applyNumberFormat="1"/>
    <xf numFmtId="0" fontId="1" fillId="2" borderId="0" xfId="0" quotePrefix="1" applyFont="1" applyFill="1"/>
    <xf numFmtId="44" fontId="0" fillId="0" borderId="0" xfId="0" applyNumberFormat="1"/>
    <xf numFmtId="0" fontId="1" fillId="2" borderId="0" xfId="0" applyNumberFormat="1" applyFont="1" applyFill="1"/>
  </cellXfs>
  <cellStyles count="2">
    <cellStyle name="Link" xfId="1" builtinId="8"/>
    <cellStyle name="Standard" xfId="0" builtinId="0"/>
  </cellStyles>
  <dxfs count="13">
    <dxf>
      <numFmt numFmtId="164" formatCode="_([$€-2]\ * #,##0.00_);_([$€-2]\ * \(#,##0.00\);_([$€-2]\ * &quot;-&quot;??_);_(@_)"/>
    </dxf>
    <dxf>
      <numFmt numFmtId="21" formatCode="d\-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638EC6"/>
        </patternFill>
      </fill>
    </dxf>
    <dxf>
      <numFmt numFmtId="0" formatCode="General"/>
    </dxf>
    <dxf>
      <numFmt numFmtId="21" formatCode="d\-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638EC6"/>
        </patternFill>
      </fill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0" formatCode="General"/>
    </dxf>
    <dxf>
      <numFmt numFmtId="0" formatCode="General"/>
    </dxf>
    <dxf>
      <numFmt numFmtId="164" formatCode="_([$€-2]\ * #,##0.00_);_([$€-2]\ * \(#,##0.00\);_([$€-2]\ * &quot;-&quot;??_);_(@_)"/>
    </dxf>
    <dxf>
      <numFmt numFmtId="21" formatCode="d\-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638EC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Price Development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StepChart_ErrorBar!$B$3</c:f>
              <c:strCache>
                <c:ptCount val="1"/>
                <c:pt idx="0">
                  <c:v>Price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errBars>
            <c:errDir val="x"/>
            <c:errBarType val="plus"/>
            <c:errValType val="cust"/>
            <c:noEndCap val="1"/>
            <c:plus>
              <c:numRef>
                <c:f>StepChart_ErrorBar!$C$4:$C$11</c:f>
                <c:numCache>
                  <c:formatCode>General</c:formatCode>
                  <c:ptCount val="8"/>
                  <c:pt idx="0">
                    <c:v>20</c:v>
                  </c:pt>
                  <c:pt idx="1">
                    <c:v>19</c:v>
                  </c:pt>
                  <c:pt idx="2">
                    <c:v>23</c:v>
                  </c:pt>
                  <c:pt idx="3">
                    <c:v>26</c:v>
                  </c:pt>
                  <c:pt idx="4">
                    <c:v>25</c:v>
                  </c:pt>
                  <c:pt idx="5">
                    <c:v>32</c:v>
                  </c:pt>
                  <c:pt idx="6">
                    <c:v>31</c:v>
                  </c:pt>
                  <c:pt idx="7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errBars>
            <c:errDir val="y"/>
            <c:errBarType val="plus"/>
            <c:errValType val="cust"/>
            <c:noEndCap val="1"/>
            <c:plus>
              <c:numRef>
                <c:f>StepChart_ErrorBar!$D$4:$D$11</c:f>
                <c:numCache>
                  <c:formatCode>General</c:formatCode>
                  <c:ptCount val="8"/>
                  <c:pt idx="0">
                    <c:v>0</c:v>
                  </c:pt>
                  <c:pt idx="1">
                    <c:v>-3</c:v>
                  </c:pt>
                  <c:pt idx="2">
                    <c:v>17</c:v>
                  </c:pt>
                  <c:pt idx="3">
                    <c:v>-16</c:v>
                  </c:pt>
                  <c:pt idx="4">
                    <c:v>9</c:v>
                  </c:pt>
                  <c:pt idx="5">
                    <c:v>-13</c:v>
                  </c:pt>
                  <c:pt idx="6">
                    <c:v>5</c:v>
                  </c:pt>
                  <c:pt idx="7">
                    <c:v>-3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25400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/>
            </c:spPr>
          </c:errBars>
          <c:xVal>
            <c:numRef>
              <c:f>StepChart_ErrorBar!$A$4:$A$11</c:f>
              <c:numCache>
                <c:formatCode>d\-mmm</c:formatCode>
                <c:ptCount val="8"/>
                <c:pt idx="0">
                  <c:v>43112</c:v>
                </c:pt>
                <c:pt idx="1">
                  <c:v>43132</c:v>
                </c:pt>
                <c:pt idx="2">
                  <c:v>43151</c:v>
                </c:pt>
                <c:pt idx="3">
                  <c:v>43174</c:v>
                </c:pt>
                <c:pt idx="4">
                  <c:v>43200</c:v>
                </c:pt>
                <c:pt idx="5">
                  <c:v>43225</c:v>
                </c:pt>
                <c:pt idx="6">
                  <c:v>43257</c:v>
                </c:pt>
                <c:pt idx="7">
                  <c:v>43288</c:v>
                </c:pt>
              </c:numCache>
            </c:numRef>
          </c:xVal>
          <c:yVal>
            <c:numRef>
              <c:f>StepChart_ErrorBar!$B$4:$B$11</c:f>
              <c:numCache>
                <c:formatCode>_([$€-2]\ * #,##0.00_);_([$€-2]\ * \(#,##0.00\);_([$€-2]\ * "-"??_);_(@_)</c:formatCode>
                <c:ptCount val="8"/>
                <c:pt idx="0">
                  <c:v>44</c:v>
                </c:pt>
                <c:pt idx="1">
                  <c:v>47</c:v>
                </c:pt>
                <c:pt idx="2">
                  <c:v>30</c:v>
                </c:pt>
                <c:pt idx="3">
                  <c:v>46</c:v>
                </c:pt>
                <c:pt idx="4">
                  <c:v>37</c:v>
                </c:pt>
                <c:pt idx="5">
                  <c:v>50</c:v>
                </c:pt>
                <c:pt idx="6">
                  <c:v>45</c:v>
                </c:pt>
                <c:pt idx="7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EE-4D78-9152-CC25E7692452}"/>
            </c:ext>
          </c:extLst>
        </c:ser>
        <c:ser>
          <c:idx val="1"/>
          <c:order val="1"/>
          <c:tx>
            <c:strRef>
              <c:f>StepChart_ErrorBar!$E$3</c:f>
              <c:strCache>
                <c:ptCount val="1"/>
                <c:pt idx="0">
                  <c:v>+ve labels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StepChart_ErrorBar!$A$4:$A$11</c:f>
              <c:numCache>
                <c:formatCode>d\-mmm</c:formatCode>
                <c:ptCount val="8"/>
                <c:pt idx="0">
                  <c:v>43112</c:v>
                </c:pt>
                <c:pt idx="1">
                  <c:v>43132</c:v>
                </c:pt>
                <c:pt idx="2">
                  <c:v>43151</c:v>
                </c:pt>
                <c:pt idx="3">
                  <c:v>43174</c:v>
                </c:pt>
                <c:pt idx="4">
                  <c:v>43200</c:v>
                </c:pt>
                <c:pt idx="5">
                  <c:v>43225</c:v>
                </c:pt>
                <c:pt idx="6">
                  <c:v>43257</c:v>
                </c:pt>
                <c:pt idx="7">
                  <c:v>43288</c:v>
                </c:pt>
              </c:numCache>
            </c:numRef>
          </c:xVal>
          <c:yVal>
            <c:numRef>
              <c:f>StepChart_ErrorBar!$E$4:$E$11</c:f>
              <c:numCache>
                <c:formatCode>_("$"* #,##0.00_);_("$"* \(#,##0.00\);_("$"* "-"??_);_(@_)</c:formatCode>
                <c:ptCount val="8"/>
                <c:pt idx="0">
                  <c:v>44</c:v>
                </c:pt>
                <c:pt idx="1">
                  <c:v>47</c:v>
                </c:pt>
                <c:pt idx="2">
                  <c:v>#N/A</c:v>
                </c:pt>
                <c:pt idx="3">
                  <c:v>46</c:v>
                </c:pt>
                <c:pt idx="4">
                  <c:v>#N/A</c:v>
                </c:pt>
                <c:pt idx="5">
                  <c:v>50</c:v>
                </c:pt>
                <c:pt idx="6">
                  <c:v>#N/A</c:v>
                </c:pt>
                <c:pt idx="7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EE-4D78-9152-CC25E7692452}"/>
            </c:ext>
          </c:extLst>
        </c:ser>
        <c:ser>
          <c:idx val="2"/>
          <c:order val="2"/>
          <c:tx>
            <c:strRef>
              <c:f>StepChart_ErrorBar!$F$3</c:f>
              <c:strCache>
                <c:ptCount val="1"/>
                <c:pt idx="0">
                  <c:v>-ve labels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rgbClr val="FF0000"/>
              </a:solidFill>
              <a:ln w="9525">
                <a:solidFill>
                  <a:schemeClr val="bg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StepChart_ErrorBar!$A$4:$A$11</c:f>
              <c:numCache>
                <c:formatCode>d\-mmm</c:formatCode>
                <c:ptCount val="8"/>
                <c:pt idx="0">
                  <c:v>43112</c:v>
                </c:pt>
                <c:pt idx="1">
                  <c:v>43132</c:v>
                </c:pt>
                <c:pt idx="2">
                  <c:v>43151</c:v>
                </c:pt>
                <c:pt idx="3">
                  <c:v>43174</c:v>
                </c:pt>
                <c:pt idx="4">
                  <c:v>43200</c:v>
                </c:pt>
                <c:pt idx="5">
                  <c:v>43225</c:v>
                </c:pt>
                <c:pt idx="6">
                  <c:v>43257</c:v>
                </c:pt>
                <c:pt idx="7">
                  <c:v>43288</c:v>
                </c:pt>
              </c:numCache>
            </c:numRef>
          </c:xVal>
          <c:yVal>
            <c:numRef>
              <c:f>StepChart_ErrorBar!$F$4:$F$11</c:f>
              <c:numCache>
                <c:formatCode>_("$"* #,##0.00_);_("$"* \(#,##0.00\);_("$"* "-"??_);_(@_)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30</c:v>
                </c:pt>
                <c:pt idx="3">
                  <c:v>#N/A</c:v>
                </c:pt>
                <c:pt idx="4">
                  <c:v>37</c:v>
                </c:pt>
                <c:pt idx="5">
                  <c:v>#N/A</c:v>
                </c:pt>
                <c:pt idx="6">
                  <c:v>45</c:v>
                </c:pt>
                <c:pt idx="7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EE-4D78-9152-CC25E7692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227192"/>
        <c:axId val="647225224"/>
      </c:scatterChart>
      <c:valAx>
        <c:axId val="647227192"/>
        <c:scaling>
          <c:orientation val="minMax"/>
        </c:scaling>
        <c:delete val="1"/>
        <c:axPos val="b"/>
        <c:numFmt formatCode="d\-mmm" sourceLinked="1"/>
        <c:majorTickMark val="none"/>
        <c:minorTickMark val="none"/>
        <c:tickLblPos val="nextTo"/>
        <c:crossAx val="647225224"/>
        <c:crosses val="autoZero"/>
        <c:crossBetween val="midCat"/>
      </c:valAx>
      <c:valAx>
        <c:axId val="647225224"/>
        <c:scaling>
          <c:orientation val="minMax"/>
        </c:scaling>
        <c:delete val="1"/>
        <c:axPos val="l"/>
        <c:numFmt formatCode="_([$€-2]\ * #,##0.00_);_([$€-2]\ * \(#,##0.00\);_([$€-2]\ * &quot;-&quot;??_);_(@_)" sourceLinked="1"/>
        <c:majorTickMark val="none"/>
        <c:minorTickMark val="none"/>
        <c:tickLblPos val="nextTo"/>
        <c:crossAx val="647227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Inventory Step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261963343008889E-2"/>
          <c:y val="0.1433732784937306"/>
          <c:w val="0.95347607331398221"/>
          <c:h val="0.69881479593834694"/>
        </c:manualLayout>
      </c:layout>
      <c:lineChart>
        <c:grouping val="standard"/>
        <c:varyColors val="0"/>
        <c:ser>
          <c:idx val="0"/>
          <c:order val="0"/>
          <c:tx>
            <c:strRef>
              <c:f>Inventory_Line!$H$3</c:f>
              <c:strCache>
                <c:ptCount val="1"/>
                <c:pt idx="0">
                  <c:v>Inventory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3CFC7F7D-6FFF-4BB9-AA9A-FEBD5927D0B5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BF6-461C-985D-C308058162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94B6423-5B0E-486F-AFED-D5787EE5DF6E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BF6-461C-985D-C308058162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381A1FD-026D-440C-A989-318E37DD681A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BF6-461C-985D-C308058162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96F5567-1502-4C91-96D0-F9BD0C7E8BAD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BF6-461C-985D-C308058162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D9822EF-DBBA-41AD-B3B0-766468466283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BF6-461C-985D-C308058162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F065247-35DB-4FD6-ABD2-9929C938303C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BF6-461C-985D-C308058162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B2B1452-C130-4369-B856-48D438329E46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BF6-461C-985D-C308058162F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023446B-7A3D-4A37-9724-04B4E2015BB9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BF6-461C-985D-C308058162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3508FB9F-89D6-4458-8CD7-0116D35AF48E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BF6-461C-985D-C308058162F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6F227DF-3663-4924-B6B6-1FC7B84012BF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BF6-461C-985D-C308058162F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E827524-5F1E-41FE-9C08-BA31A4796237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BF6-461C-985D-C308058162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604DC23-E75F-4F1A-B4B9-BD7B0435DBA9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BF6-461C-985D-C308058162F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08CCCA2-974E-4077-A9F6-A95DC08E48D5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BF6-461C-985D-C308058162F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976A110-F2E4-4423-853D-9CA270ADB562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BF6-461C-985D-C308058162F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E390EC06-C930-4F57-B338-3D52933F2E25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BF6-461C-985D-C30805816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[0]!InvDate</c:f>
              <c:numCache>
                <c:formatCode>d\-mmm</c:formatCode>
                <c:ptCount val="15"/>
                <c:pt idx="0">
                  <c:v>42747</c:v>
                </c:pt>
                <c:pt idx="1">
                  <c:v>42767</c:v>
                </c:pt>
                <c:pt idx="2">
                  <c:v>42767</c:v>
                </c:pt>
                <c:pt idx="3">
                  <c:v>42786</c:v>
                </c:pt>
                <c:pt idx="4">
                  <c:v>42786</c:v>
                </c:pt>
                <c:pt idx="5">
                  <c:v>42809</c:v>
                </c:pt>
                <c:pt idx="6">
                  <c:v>42809</c:v>
                </c:pt>
                <c:pt idx="7">
                  <c:v>42835</c:v>
                </c:pt>
                <c:pt idx="8">
                  <c:v>42835</c:v>
                </c:pt>
                <c:pt idx="9">
                  <c:v>42860</c:v>
                </c:pt>
                <c:pt idx="10">
                  <c:v>42860</c:v>
                </c:pt>
                <c:pt idx="11">
                  <c:v>42892</c:v>
                </c:pt>
                <c:pt idx="12">
                  <c:v>42892</c:v>
                </c:pt>
                <c:pt idx="13">
                  <c:v>42923</c:v>
                </c:pt>
                <c:pt idx="14">
                  <c:v>42923</c:v>
                </c:pt>
              </c:numCache>
            </c:numRef>
          </c:cat>
          <c:val>
            <c:numRef>
              <c:f>[0]!InvValue</c:f>
              <c:numCache>
                <c:formatCode>General</c:formatCode>
                <c:ptCount val="15"/>
                <c:pt idx="0">
                  <c:v>14</c:v>
                </c:pt>
                <c:pt idx="1">
                  <c:v>14</c:v>
                </c:pt>
                <c:pt idx="2">
                  <c:v>17</c:v>
                </c:pt>
                <c:pt idx="3">
                  <c:v>17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16</c:v>
                </c:pt>
                <c:pt idx="8">
                  <c:v>7</c:v>
                </c:pt>
                <c:pt idx="9">
                  <c:v>7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[0]!posInvLabel</c15:f>
                <c15:dlblRangeCache>
                  <c:ptCount val="15"/>
                  <c:pt idx="0">
                    <c:v>12-Jan
14</c:v>
                  </c:pt>
                  <c:pt idx="2">
                    <c:v>01-Feb
17</c:v>
                  </c:pt>
                  <c:pt idx="6">
                    <c:v>15-Mar
16</c:v>
                  </c:pt>
                  <c:pt idx="10">
                    <c:v>05-May
20</c:v>
                  </c:pt>
                  <c:pt idx="14">
                    <c:v>07-Jul
18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BF6-461C-985D-C308058162F8}"/>
            </c:ext>
          </c:extLst>
        </c:ser>
        <c:ser>
          <c:idx val="1"/>
          <c:order val="1"/>
          <c:tx>
            <c:v>InventoryNegativeLables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719CC858-2BAB-4F72-898C-743FDDEA79BF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BF6-461C-985D-C308058162F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0056923-DECB-4593-ACD5-329A2BCB49FB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BF6-461C-985D-C308058162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32C628B-9BFE-4A4A-AEC6-2BFF8DC6F235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BF6-461C-985D-C308058162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8593346-1EAF-453C-BFD7-17551D966BB7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5BF6-461C-985D-C308058162F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B848E88-F9DF-4E69-82EB-5C7903E7B235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BF6-461C-985D-C308058162F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0587591-D2BA-4A82-9861-E911A3B61F3E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BF6-461C-985D-C308058162F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E91B851-5430-4AC8-BA8E-CAAD111B7826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5BF6-461C-985D-C308058162F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AF6F3B9-92D0-4BF8-AB27-B3D15906494C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BF6-461C-985D-C308058162F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E1D379C9-A6FF-413D-A783-01A55D08E7E3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5BF6-461C-985D-C308058162F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FF5D640-1974-45B7-B6DF-00A6728E9CBC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5BF6-461C-985D-C308058162F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BB8A9AD-A274-4581-A118-EC7761641EBC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5BF6-461C-985D-C308058162F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E5E4CBD3-C9F5-459F-AA2E-7232ADE43D47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5BF6-461C-985D-C308058162F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99DF96E-304A-41E8-92C0-872E55C831D1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5BF6-461C-985D-C308058162F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42460A1-51FC-44EF-AA6E-FC2F73A58929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5BF6-461C-985D-C308058162F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08985B19-856E-4954-923F-037C88BDC459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5BF6-461C-985D-C308058162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[0]!InvValue</c:f>
              <c:numCache>
                <c:formatCode>General</c:formatCode>
                <c:ptCount val="15"/>
                <c:pt idx="0">
                  <c:v>14</c:v>
                </c:pt>
                <c:pt idx="1">
                  <c:v>14</c:v>
                </c:pt>
                <c:pt idx="2">
                  <c:v>17</c:v>
                </c:pt>
                <c:pt idx="3">
                  <c:v>17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16</c:v>
                </c:pt>
                <c:pt idx="8">
                  <c:v>7</c:v>
                </c:pt>
                <c:pt idx="9">
                  <c:v>7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18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[0]!neginvlabel</c15:f>
                <c15:dlblRangeCache>
                  <c:ptCount val="15"/>
                  <c:pt idx="4">
                    <c:v>20-Feb
0</c:v>
                  </c:pt>
                  <c:pt idx="8">
                    <c:v>10-Apr
7</c:v>
                  </c:pt>
                  <c:pt idx="12">
                    <c:v>06-Jun
15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5BF6-461C-985D-C30805816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371232"/>
        <c:axId val="473372544"/>
      </c:lineChart>
      <c:dateAx>
        <c:axId val="4733712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73372544"/>
        <c:crosses val="autoZero"/>
        <c:auto val="1"/>
        <c:lblOffset val="100"/>
        <c:baseTimeUnit val="days"/>
      </c:dateAx>
      <c:valAx>
        <c:axId val="4733725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337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Sales Price Step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261963343008889E-2"/>
          <c:y val="0.1433732784937306"/>
          <c:w val="0.95347607331398221"/>
          <c:h val="0.69881479593834694"/>
        </c:manualLayout>
      </c:layout>
      <c:lineChart>
        <c:grouping val="standard"/>
        <c:varyColors val="0"/>
        <c:ser>
          <c:idx val="0"/>
          <c:order val="0"/>
          <c:tx>
            <c:strRef>
              <c:f>Price_Line!$G$3</c:f>
              <c:strCache>
                <c:ptCount val="1"/>
                <c:pt idx="0">
                  <c:v>Inventory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AAC0BA4-C98C-49D0-9CF1-29EF0C39D0DF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CBB-48C0-9971-4B1CCFAF2E5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4CE14CF-7030-4AB5-8D92-41D21932CD2D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CBB-48C0-9971-4B1CCFAF2E5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B49C57C-0032-44D0-866C-C6F41FF64FD5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CBB-48C0-9971-4B1CCFAF2E5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28E8B1E-E802-43FF-AF47-FC114E523E77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ACBB-48C0-9971-4B1CCFAF2E5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220FCB1-9E1F-44E1-AB71-7196E47B162F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ACBB-48C0-9971-4B1CCFAF2E5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2C253B4-3068-42FA-9A7F-422C0D1FEB4F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ACBB-48C0-9971-4B1CCFAF2E5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20CAFC4-5DC2-4098-B3FF-3FB80087B36C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CBB-48C0-9971-4B1CCFAF2E5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C58DE43-7A84-4150-9EC8-4C7D12033C0F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ACBB-48C0-9971-4B1CCFAF2E5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97F2966-2ADA-47A3-9BD7-53399AC0AAD6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ACBB-48C0-9971-4B1CCFAF2E5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4F9471E-E980-4EB2-834F-A3F7B2EC5D20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ACBB-48C0-9971-4B1CCFAF2E5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12B838E-432D-4F10-8AAC-0BED5C18A9B3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CBB-48C0-9971-4B1CCFAF2E5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B0D3FF0-21B2-4555-8682-6F5585E270B7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ACBB-48C0-9971-4B1CCFAF2E5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8CF7CFD-3E3B-43FE-980B-EED39A81D19F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ACBB-48C0-9971-4B1CCFAF2E5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1FD08A06-5408-4300-B7A7-AF7E9B0D2EFA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ACBB-48C0-9971-4B1CCFAF2E5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C6483F8-C12D-42C9-A2F9-BB3A2F9A2DD4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CBB-48C0-9971-4B1CCFAF2E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Price_Line!PriceDate</c:f>
              <c:numCache>
                <c:formatCode>d\-mmm</c:formatCode>
                <c:ptCount val="15"/>
                <c:pt idx="0">
                  <c:v>42747</c:v>
                </c:pt>
                <c:pt idx="1">
                  <c:v>42767</c:v>
                </c:pt>
                <c:pt idx="2">
                  <c:v>42767</c:v>
                </c:pt>
                <c:pt idx="3">
                  <c:v>42786</c:v>
                </c:pt>
                <c:pt idx="4">
                  <c:v>42786</c:v>
                </c:pt>
                <c:pt idx="5">
                  <c:v>42809</c:v>
                </c:pt>
                <c:pt idx="6">
                  <c:v>42809</c:v>
                </c:pt>
                <c:pt idx="7">
                  <c:v>42835</c:v>
                </c:pt>
                <c:pt idx="8">
                  <c:v>42835</c:v>
                </c:pt>
                <c:pt idx="9">
                  <c:v>42860</c:v>
                </c:pt>
                <c:pt idx="10">
                  <c:v>42860</c:v>
                </c:pt>
                <c:pt idx="11">
                  <c:v>42892</c:v>
                </c:pt>
                <c:pt idx="12">
                  <c:v>42892</c:v>
                </c:pt>
                <c:pt idx="13">
                  <c:v>42923</c:v>
                </c:pt>
                <c:pt idx="14">
                  <c:v>42923</c:v>
                </c:pt>
              </c:numCache>
            </c:numRef>
          </c:cat>
          <c:val>
            <c:numRef>
              <c:f>Price_Line!priceValue</c:f>
              <c:numCache>
                <c:formatCode>General</c:formatCode>
                <c:ptCount val="15"/>
                <c:pt idx="0">
                  <c:v>44</c:v>
                </c:pt>
                <c:pt idx="1">
                  <c:v>44</c:v>
                </c:pt>
                <c:pt idx="2">
                  <c:v>47</c:v>
                </c:pt>
                <c:pt idx="3">
                  <c:v>47</c:v>
                </c:pt>
                <c:pt idx="4">
                  <c:v>30</c:v>
                </c:pt>
                <c:pt idx="5">
                  <c:v>30</c:v>
                </c:pt>
                <c:pt idx="6">
                  <c:v>46</c:v>
                </c:pt>
                <c:pt idx="7">
                  <c:v>46</c:v>
                </c:pt>
                <c:pt idx="8">
                  <c:v>37</c:v>
                </c:pt>
                <c:pt idx="9">
                  <c:v>37</c:v>
                </c:pt>
                <c:pt idx="10">
                  <c:v>50</c:v>
                </c:pt>
                <c:pt idx="11">
                  <c:v>50</c:v>
                </c:pt>
                <c:pt idx="12">
                  <c:v>45</c:v>
                </c:pt>
                <c:pt idx="13">
                  <c:v>45</c:v>
                </c:pt>
                <c:pt idx="14">
                  <c:v>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Price_Line!pospriceLabel</c15:f>
                <c15:dlblRangeCache>
                  <c:ptCount val="15"/>
                  <c:pt idx="0">
                    <c:v>12-Jan
44.00 €</c:v>
                  </c:pt>
                  <c:pt idx="2">
                    <c:v>01-Feb
47.00 €</c:v>
                  </c:pt>
                  <c:pt idx="6">
                    <c:v>15-Mar
46.00 €</c:v>
                  </c:pt>
                  <c:pt idx="10">
                    <c:v>05-May
50.00 €</c:v>
                  </c:pt>
                  <c:pt idx="14">
                    <c:v>07-Jul
48.00 €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F-ACBB-48C0-9971-4B1CCFAF2E58}"/>
            </c:ext>
          </c:extLst>
        </c:ser>
        <c:ser>
          <c:idx val="1"/>
          <c:order val="1"/>
          <c:tx>
            <c:v>InventoryNegativeLables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AB3CEF18-79EE-4B3D-AAE4-6A49D0E61F12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ACBB-48C0-9971-4B1CCFAF2E5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09D7365-6E48-446C-8474-6E2E333C7517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ACBB-48C0-9971-4B1CCFAF2E5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F97DB75-4E06-4AAB-9522-4F896791D8AB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ACBB-48C0-9971-4B1CCFAF2E5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301D8C9-E641-437C-B7E6-BC7C746C63A9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ACBB-48C0-9971-4B1CCFAF2E5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EDF407E-A74A-4051-A194-3B1F79D066A6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CBB-48C0-9971-4B1CCFAF2E5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BD5433C-830C-4EA1-A54B-C4A082AE778A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ACBB-48C0-9971-4B1CCFAF2E5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225CB2D-CBE1-4EAE-8282-D19D22912F24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ACBB-48C0-9971-4B1CCFAF2E5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4DA4A05-FBC1-4253-AF73-762C69D488A8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ACBB-48C0-9971-4B1CCFAF2E5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E15715B-13C5-485C-A94D-8B1D14ED847B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CBB-48C0-9971-4B1CCFAF2E5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D019750-B5F9-4F4A-91AA-202FBE5351B0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ACBB-48C0-9971-4B1CCFAF2E5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6AE02D4-F9EE-4571-9CF6-7E2D280FD3A2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ACBB-48C0-9971-4B1CCFAF2E5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D0C587C-3605-42DA-9734-FA56F61502EC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ACBB-48C0-9971-4B1CCFAF2E5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D959106-355D-4F6B-BB37-C77CD72BDCD9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CBB-48C0-9971-4B1CCFAF2E5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A974B11-4068-4146-8575-3856E61F9256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ACBB-48C0-9971-4B1CCFAF2E5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832B6D0-EA1D-4A0B-84FE-02B8BE605C72}" type="CELLRANGE">
                      <a:rPr lang="en-US"/>
                      <a:pPr/>
                      <a:t>[ZELLBEREICH]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ACBB-48C0-9971-4B1CCFAF2E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Price_Line!PriceDate</c:f>
              <c:numCache>
                <c:formatCode>d\-mmm</c:formatCode>
                <c:ptCount val="15"/>
                <c:pt idx="0">
                  <c:v>42747</c:v>
                </c:pt>
                <c:pt idx="1">
                  <c:v>42767</c:v>
                </c:pt>
                <c:pt idx="2">
                  <c:v>42767</c:v>
                </c:pt>
                <c:pt idx="3">
                  <c:v>42786</c:v>
                </c:pt>
                <c:pt idx="4">
                  <c:v>42786</c:v>
                </c:pt>
                <c:pt idx="5">
                  <c:v>42809</c:v>
                </c:pt>
                <c:pt idx="6">
                  <c:v>42809</c:v>
                </c:pt>
                <c:pt idx="7">
                  <c:v>42835</c:v>
                </c:pt>
                <c:pt idx="8">
                  <c:v>42835</c:v>
                </c:pt>
                <c:pt idx="9">
                  <c:v>42860</c:v>
                </c:pt>
                <c:pt idx="10">
                  <c:v>42860</c:v>
                </c:pt>
                <c:pt idx="11">
                  <c:v>42892</c:v>
                </c:pt>
                <c:pt idx="12">
                  <c:v>42892</c:v>
                </c:pt>
                <c:pt idx="13">
                  <c:v>42923</c:v>
                </c:pt>
                <c:pt idx="14">
                  <c:v>42923</c:v>
                </c:pt>
              </c:numCache>
            </c:numRef>
          </c:cat>
          <c:val>
            <c:numRef>
              <c:f>Price_Line!priceValue</c:f>
              <c:numCache>
                <c:formatCode>General</c:formatCode>
                <c:ptCount val="15"/>
                <c:pt idx="0">
                  <c:v>44</c:v>
                </c:pt>
                <c:pt idx="1">
                  <c:v>44</c:v>
                </c:pt>
                <c:pt idx="2">
                  <c:v>47</c:v>
                </c:pt>
                <c:pt idx="3">
                  <c:v>47</c:v>
                </c:pt>
                <c:pt idx="4">
                  <c:v>30</c:v>
                </c:pt>
                <c:pt idx="5">
                  <c:v>30</c:v>
                </c:pt>
                <c:pt idx="6">
                  <c:v>46</c:v>
                </c:pt>
                <c:pt idx="7">
                  <c:v>46</c:v>
                </c:pt>
                <c:pt idx="8">
                  <c:v>37</c:v>
                </c:pt>
                <c:pt idx="9">
                  <c:v>37</c:v>
                </c:pt>
                <c:pt idx="10">
                  <c:v>50</c:v>
                </c:pt>
                <c:pt idx="11">
                  <c:v>50</c:v>
                </c:pt>
                <c:pt idx="12">
                  <c:v>45</c:v>
                </c:pt>
                <c:pt idx="13">
                  <c:v>45</c:v>
                </c:pt>
                <c:pt idx="14">
                  <c:v>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Price_Line!negpricelabel</c15:f>
                <c15:dlblRangeCache>
                  <c:ptCount val="15"/>
                  <c:pt idx="4">
                    <c:v>20-Feb
30.00 €</c:v>
                  </c:pt>
                  <c:pt idx="8">
                    <c:v>10-Apr
37.00 €</c:v>
                  </c:pt>
                  <c:pt idx="12">
                    <c:v>06-Jun
45.00 €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F-ACBB-48C0-9971-4B1CCFAF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371232"/>
        <c:axId val="473372544"/>
      </c:lineChart>
      <c:dateAx>
        <c:axId val="47337123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73372544"/>
        <c:crosses val="autoZero"/>
        <c:auto val="1"/>
        <c:lblOffset val="100"/>
        <c:baseTimeUnit val="days"/>
      </c:dateAx>
      <c:valAx>
        <c:axId val="4733725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337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xelplus.com/cours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xelplus.com" TargetMode="External"/><Relationship Id="rId4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0</xdr:rowOff>
    </xdr:from>
    <xdr:ext cx="799258" cy="4054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E17054-695E-41FE-83B9-861A3F3E1890}"/>
            </a:ext>
          </a:extLst>
        </xdr:cNvPr>
        <xdr:cNvSpPr txBox="1"/>
      </xdr:nvSpPr>
      <xdr:spPr>
        <a:xfrm>
          <a:off x="57150" y="190500"/>
          <a:ext cx="799258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aseline="0">
              <a:solidFill>
                <a:schemeClr val="bg1">
                  <a:lumMod val="85000"/>
                </a:schemeClr>
              </a:solidFill>
            </a:rPr>
            <a:t>Notes</a:t>
          </a:r>
          <a:endParaRPr lang="en-GB" sz="20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  <xdr:twoCellAnchor editAs="oneCell">
    <xdr:from>
      <xdr:col>11</xdr:col>
      <xdr:colOff>138112</xdr:colOff>
      <xdr:row>20</xdr:row>
      <xdr:rowOff>66675</xdr:rowOff>
    </xdr:from>
    <xdr:to>
      <xdr:col>13</xdr:col>
      <xdr:colOff>444336</xdr:colOff>
      <xdr:row>21</xdr:row>
      <xdr:rowOff>34819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9F5252-6764-4234-879A-C234D4C59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9312" y="3971925"/>
          <a:ext cx="1525424" cy="15864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</xdr:colOff>
      <xdr:row>7</xdr:row>
      <xdr:rowOff>176213</xdr:rowOff>
    </xdr:from>
    <xdr:to>
      <xdr:col>11</xdr:col>
      <xdr:colOff>533399</xdr:colOff>
      <xdr:row>15</xdr:row>
      <xdr:rowOff>176213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3DA141-1116-435E-871A-47D39881D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" y="1557338"/>
          <a:ext cx="5976937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528638</xdr:colOff>
      <xdr:row>1</xdr:row>
      <xdr:rowOff>138112</xdr:rowOff>
    </xdr:from>
    <xdr:to>
      <xdr:col>13</xdr:col>
      <xdr:colOff>61912</xdr:colOff>
      <xdr:row>6</xdr:row>
      <xdr:rowOff>71437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658486-3B47-4BC9-B490-9489241AC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3338" y="319087"/>
          <a:ext cx="828674" cy="838200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209550</xdr:colOff>
      <xdr:row>1</xdr:row>
      <xdr:rowOff>142876</xdr:rowOff>
    </xdr:from>
    <xdr:to>
      <xdr:col>14</xdr:col>
      <xdr:colOff>607218</xdr:colOff>
      <xdr:row>6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7F1ADA-B377-4CFC-AE0A-ABFF22E31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9650" y="323851"/>
          <a:ext cx="1045368" cy="847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311943</xdr:colOff>
      <xdr:row>2</xdr:row>
      <xdr:rowOff>4762</xdr:rowOff>
    </xdr:from>
    <xdr:to>
      <xdr:col>13</xdr:col>
      <xdr:colOff>350043</xdr:colOff>
      <xdr:row>17</xdr:row>
      <xdr:rowOff>33337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8B936D-CD0D-4421-A7C1-4128D26629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23813</xdr:colOff>
      <xdr:row>1</xdr:row>
      <xdr:rowOff>169066</xdr:rowOff>
    </xdr:from>
    <xdr:to>
      <xdr:col>19</xdr:col>
      <xdr:colOff>414337</xdr:colOff>
      <xdr:row>23</xdr:row>
      <xdr:rowOff>57149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AE5A2099-D848-4ED2-AB5B-F602F78D1D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538163</xdr:colOff>
      <xdr:row>2</xdr:row>
      <xdr:rowOff>126203</xdr:rowOff>
    </xdr:from>
    <xdr:to>
      <xdr:col>17</xdr:col>
      <xdr:colOff>280987</xdr:colOff>
      <xdr:row>24</xdr:row>
      <xdr:rowOff>14286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F3ABF8-9448-4F6F-BF7C-AFB898A3D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8" name="PrTable" displayName="PrTable" ref="A3:F11" totalsRowShown="0" headerRowDxfId="12">
  <autoFilter ref="A3:F11"/>
  <tableColumns count="6">
    <tableColumn id="1" name="Date" dataDxfId="11"/>
    <tableColumn id="2" name="Price" dataDxfId="10"/>
    <tableColumn id="3" name="x-error" dataDxfId="9">
      <calculatedColumnFormula>IF(ROWS(PrTable[Date])=(ROW(PrTable[[#This Row],[Date]])-ROW(PrTable[[#Headers],[Date]])),0,A5-PrTable[[#This Row],[Date]])</calculatedColumnFormula>
    </tableColumn>
    <tableColumn id="4" name="y-error" dataDxfId="8">
      <calculatedColumnFormula>IFERROR(B3-PrTable[[#This Row],[Price]],0)</calculatedColumnFormula>
    </tableColumn>
    <tableColumn id="5" name="+ve labels" dataDxfId="7">
      <calculatedColumnFormula>IF(PrTable[[#This Row],[y-error]]&lt;=0,PrTable[[#This Row],[Price]],NA())</calculatedColumnFormula>
    </tableColumn>
    <tableColumn id="6" name="-ve labels" dataDxfId="6">
      <calculatedColumnFormula>IF(PrTable[[#This Row],[y-error]]&gt;0,PrTable[[#This Row],[Price]],NA())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InvTable" displayName="InvTable" ref="A3:C11" totalsRowShown="0" headerRowDxfId="5">
  <autoFilter ref="A3:C11"/>
  <tableColumns count="3">
    <tableColumn id="1" name="Date" dataDxfId="4"/>
    <tableColumn id="2" name="Inventory"/>
    <tableColumn id="3" name="in (+) our out (-)" dataDxfId="3">
      <calculatedColumnFormula>IF(ISNUMBER(B3),InvTable[[#This Row],[Inventory]]-B3,"")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PriceTable" displayName="PriceTable" ref="A3:B11" totalsRowShown="0" headerRowDxfId="2">
  <autoFilter ref="A3:B11"/>
  <tableColumns count="2">
    <tableColumn id="1" name="Date" dataDxfId="1"/>
    <tableColumn id="2" name="Pric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xelplus.com/tutorials/" TargetMode="External"/><Relationship Id="rId1" Type="http://schemas.openxmlformats.org/officeDocument/2006/relationships/hyperlink" Target="http://www.xelplus.com/courses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excelbart.yurls.net/en/pag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Q47"/>
  <sheetViews>
    <sheetView showGridLines="0" workbookViewId="0">
      <selection activeCell="I24" sqref="I24"/>
    </sheetView>
  </sheetViews>
  <sheetFormatPr baseColWidth="10" defaultColWidth="0" defaultRowHeight="14.25" customHeight="1" zeroHeight="1" x14ac:dyDescent="0.45"/>
  <cols>
    <col min="1" max="1" width="1.3984375" style="12" customWidth="1"/>
    <col min="2" max="2" width="3.1328125" style="12" customWidth="1"/>
    <col min="3" max="14" width="9.1328125" style="12" customWidth="1"/>
    <col min="15" max="15" width="2.265625" style="12" customWidth="1"/>
    <col min="16" max="16" width="2.59765625" style="12" customWidth="1"/>
    <col min="17" max="17" width="2.3984375" style="12" customWidth="1"/>
    <col min="18" max="16384" width="9.1328125" style="12" hidden="1"/>
  </cols>
  <sheetData>
    <row r="1" spans="1:16" customFormat="1" x14ac:dyDescent="0.4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customFormat="1" x14ac:dyDescent="0.4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customForma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customFormat="1" x14ac:dyDescent="0.4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5"/>
      <c r="P4" s="5"/>
    </row>
    <row r="5" spans="1:16" customFormat="1" ht="18" x14ac:dyDescent="0.55000000000000004">
      <c r="A5" s="5"/>
      <c r="B5" s="7"/>
      <c r="C5" s="8" t="s">
        <v>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5"/>
      <c r="P5" s="5"/>
    </row>
    <row r="6" spans="1:16" customFormat="1" x14ac:dyDescent="0.45">
      <c r="A6" s="5"/>
      <c r="B6" s="9"/>
      <c r="C6" s="10"/>
      <c r="D6" s="10"/>
      <c r="E6" s="10"/>
      <c r="F6" s="9"/>
      <c r="G6" s="9"/>
      <c r="H6" s="9"/>
      <c r="I6" s="9"/>
      <c r="J6" s="9"/>
      <c r="K6" s="9"/>
      <c r="L6" s="9"/>
      <c r="M6" s="9"/>
      <c r="N6" s="9"/>
      <c r="O6" s="5"/>
      <c r="P6" s="5"/>
    </row>
    <row r="7" spans="1:16" customFormat="1" x14ac:dyDescent="0.45">
      <c r="A7" s="5"/>
      <c r="B7" s="9"/>
      <c r="C7" s="10" t="s">
        <v>2</v>
      </c>
      <c r="D7" s="10"/>
      <c r="E7" s="10"/>
      <c r="F7" s="10"/>
      <c r="G7" s="10"/>
      <c r="H7" s="10"/>
      <c r="I7" s="10"/>
      <c r="J7" s="9"/>
      <c r="K7" s="9"/>
      <c r="L7" s="9"/>
      <c r="M7" s="9"/>
      <c r="N7" s="9"/>
      <c r="O7" s="5"/>
      <c r="P7" s="5"/>
    </row>
    <row r="8" spans="1:16" customFormat="1" x14ac:dyDescent="0.45">
      <c r="A8" s="5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5"/>
      <c r="P8" s="5"/>
    </row>
    <row r="9" spans="1:16" customFormat="1" x14ac:dyDescent="0.45">
      <c r="A9" s="5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5"/>
      <c r="P9" s="5"/>
    </row>
    <row r="10" spans="1:16" customFormat="1" x14ac:dyDescent="0.45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</row>
    <row r="11" spans="1:16" customFormat="1" x14ac:dyDescent="0.45">
      <c r="A11" s="5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5"/>
      <c r="P11" s="5"/>
    </row>
    <row r="12" spans="1:16" customFormat="1" x14ac:dyDescent="0.45">
      <c r="A12" s="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5"/>
      <c r="P12" s="5"/>
    </row>
    <row r="13" spans="1:16" customFormat="1" x14ac:dyDescent="0.45">
      <c r="A13" s="5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5"/>
      <c r="P13" s="5"/>
    </row>
    <row r="14" spans="1:16" customFormat="1" x14ac:dyDescent="0.45">
      <c r="A14" s="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5"/>
      <c r="P14" s="5"/>
    </row>
    <row r="15" spans="1:16" customFormat="1" x14ac:dyDescent="0.45">
      <c r="A15" s="5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5"/>
      <c r="P15" s="5"/>
    </row>
    <row r="16" spans="1:16" customFormat="1" x14ac:dyDescent="0.45">
      <c r="A16" s="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5"/>
      <c r="P16" s="5"/>
    </row>
    <row r="17" spans="1:16" customFormat="1" x14ac:dyDescent="0.45">
      <c r="A17" s="5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5"/>
      <c r="P17" s="5"/>
    </row>
    <row r="18" spans="1:16" customFormat="1" ht="18" x14ac:dyDescent="0.55000000000000004">
      <c r="A18" s="5"/>
      <c r="B18" s="9"/>
      <c r="C18" s="8" t="s">
        <v>3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5"/>
      <c r="P18" s="5"/>
    </row>
    <row r="19" spans="1:16" customFormat="1" x14ac:dyDescent="0.45">
      <c r="A19" s="5"/>
      <c r="B19" s="9"/>
      <c r="C19" s="9" t="s">
        <v>4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5"/>
      <c r="P19" s="5"/>
    </row>
    <row r="20" spans="1:16" customFormat="1" x14ac:dyDescent="0.45">
      <c r="A20" s="5"/>
      <c r="B20" s="9"/>
      <c r="C20" s="10" t="s">
        <v>5</v>
      </c>
      <c r="D20" s="10"/>
      <c r="E20" s="10"/>
      <c r="F20" s="10"/>
      <c r="G20" s="9"/>
      <c r="H20" s="9"/>
      <c r="I20" s="9"/>
      <c r="J20" s="9"/>
      <c r="K20" s="9"/>
      <c r="L20" s="9"/>
      <c r="M20" s="9"/>
      <c r="N20" s="9"/>
      <c r="O20" s="5"/>
      <c r="P20" s="5"/>
    </row>
    <row r="21" spans="1:16" customFormat="1" x14ac:dyDescent="0.45">
      <c r="A21" s="5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5"/>
      <c r="P21" s="5"/>
    </row>
    <row r="22" spans="1:16" customFormat="1" x14ac:dyDescent="0.45">
      <c r="A22" s="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5"/>
      <c r="P22" s="5"/>
    </row>
    <row r="23" spans="1:16" customFormat="1" x14ac:dyDescent="0.4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customFormat="1" x14ac:dyDescent="0.4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idden="1" x14ac:dyDescent="0.45"/>
    <row r="26" spans="1:16" ht="14.25" hidden="1" customHeight="1" x14ac:dyDescent="0.45"/>
    <row r="27" spans="1:16" ht="14.25" hidden="1" customHeight="1" x14ac:dyDescent="0.45"/>
    <row r="28" spans="1:16" ht="14.25" hidden="1" customHeight="1" x14ac:dyDescent="0.45"/>
    <row r="29" spans="1:16" ht="14.25" hidden="1" customHeight="1" x14ac:dyDescent="0.45"/>
    <row r="30" spans="1:16" ht="14.25" hidden="1" customHeight="1" x14ac:dyDescent="0.45"/>
    <row r="31" spans="1:16" ht="14.25" hidden="1" customHeight="1" x14ac:dyDescent="0.45"/>
    <row r="32" spans="1:16" ht="14.25" hidden="1" customHeight="1" x14ac:dyDescent="0.45"/>
    <row r="33" ht="14.25" hidden="1" customHeight="1" x14ac:dyDescent="0.45"/>
    <row r="34" ht="14.25" hidden="1" customHeight="1" x14ac:dyDescent="0.45"/>
    <row r="35" ht="14.25" hidden="1" customHeight="1" x14ac:dyDescent="0.45"/>
    <row r="36" ht="14.25" hidden="1" customHeight="1" x14ac:dyDescent="0.45"/>
    <row r="37" ht="14.25" hidden="1" customHeight="1" x14ac:dyDescent="0.45"/>
    <row r="38" ht="14.25" hidden="1" customHeight="1" x14ac:dyDescent="0.45"/>
    <row r="39" ht="14.25" hidden="1" customHeight="1" x14ac:dyDescent="0.45"/>
    <row r="40" ht="14.25" hidden="1" customHeight="1" x14ac:dyDescent="0.45"/>
    <row r="41" ht="14.25" hidden="1" customHeight="1" x14ac:dyDescent="0.45"/>
    <row r="42" ht="14.25" hidden="1" customHeight="1" x14ac:dyDescent="0.45"/>
    <row r="43" ht="14.25" hidden="1" customHeight="1" x14ac:dyDescent="0.45"/>
    <row r="44" ht="14.25" hidden="1" customHeight="1" x14ac:dyDescent="0.45"/>
    <row r="45" ht="14.25" hidden="1" customHeight="1" x14ac:dyDescent="0.45"/>
    <row r="46" ht="14.25" hidden="1" customHeight="1" x14ac:dyDescent="0.45"/>
    <row r="47" ht="14.25" hidden="1" customHeight="1" x14ac:dyDescent="0.45"/>
  </sheetData>
  <hyperlinks>
    <hyperlink ref="C7:I7" r:id="rId1" display="If you're interested to become better in Excel, check out my ONLINE COURSES."/>
    <hyperlink ref="C20:F20" r:id="rId2" display="Check out my other Free Excel Tutorials HERE."/>
  </hyperlinks>
  <pageMargins left="0.7" right="0.7" top="0.75" bottom="0.75" header="0.3" footer="0.3"/>
  <pageSetup paperSize="9" scale="7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F5" sqref="F5"/>
    </sheetView>
  </sheetViews>
  <sheetFormatPr baseColWidth="10" defaultColWidth="9.06640625" defaultRowHeight="14.25" x14ac:dyDescent="0.45"/>
  <sheetData>
    <row r="3" spans="2:2" x14ac:dyDescent="0.45">
      <c r="B3" s="13" t="s">
        <v>30</v>
      </c>
    </row>
    <row r="4" spans="2:2" x14ac:dyDescent="0.45">
      <c r="B4" s="13" t="s">
        <v>31</v>
      </c>
    </row>
    <row r="6" spans="2:2" x14ac:dyDescent="0.45">
      <c r="B6" s="14" t="s">
        <v>16</v>
      </c>
    </row>
    <row r="8" spans="2:2" x14ac:dyDescent="0.45">
      <c r="B8" t="s">
        <v>17</v>
      </c>
    </row>
    <row r="9" spans="2:2" x14ac:dyDescent="0.45">
      <c r="B9" t="s">
        <v>18</v>
      </c>
    </row>
    <row r="10" spans="2:2" x14ac:dyDescent="0.45">
      <c r="B10" t="s">
        <v>19</v>
      </c>
    </row>
    <row r="11" spans="2:2" x14ac:dyDescent="0.45">
      <c r="B11" t="s">
        <v>20</v>
      </c>
    </row>
    <row r="13" spans="2:2" x14ac:dyDescent="0.45">
      <c r="B13" s="14" t="s">
        <v>21</v>
      </c>
    </row>
    <row r="15" spans="2:2" x14ac:dyDescent="0.45">
      <c r="B15" t="s">
        <v>22</v>
      </c>
    </row>
    <row r="16" spans="2:2" x14ac:dyDescent="0.45">
      <c r="B16" t="s">
        <v>23</v>
      </c>
    </row>
    <row r="17" spans="2:2" x14ac:dyDescent="0.45">
      <c r="B17" t="s">
        <v>24</v>
      </c>
    </row>
    <row r="19" spans="2:2" x14ac:dyDescent="0.45">
      <c r="B19" t="s">
        <v>15</v>
      </c>
    </row>
    <row r="20" spans="2:2" x14ac:dyDescent="0.45">
      <c r="B20" s="15" t="s">
        <v>6</v>
      </c>
    </row>
  </sheetData>
  <hyperlinks>
    <hyperlink ref="B20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tabSelected="1" zoomScaleNormal="100" workbookViewId="0">
      <selection activeCell="F15" sqref="F15"/>
    </sheetView>
  </sheetViews>
  <sheetFormatPr baseColWidth="10" defaultColWidth="9.06640625" defaultRowHeight="14.25" x14ac:dyDescent="0.45"/>
  <cols>
    <col min="3" max="3" width="11.3984375" customWidth="1"/>
    <col min="5" max="5" width="14.06640625" customWidth="1"/>
  </cols>
  <sheetData>
    <row r="1" spans="1:6" ht="16.899999999999999" x14ac:dyDescent="0.5">
      <c r="A1" s="1" t="s">
        <v>25</v>
      </c>
      <c r="B1" s="2"/>
      <c r="C1" s="2"/>
      <c r="D1" s="2"/>
      <c r="E1" s="2"/>
    </row>
    <row r="3" spans="1:6" x14ac:dyDescent="0.45">
      <c r="A3" s="3" t="s">
        <v>0</v>
      </c>
      <c r="B3" s="3" t="s">
        <v>13</v>
      </c>
      <c r="C3" s="35" t="s">
        <v>26</v>
      </c>
      <c r="D3" s="35" t="s">
        <v>27</v>
      </c>
      <c r="E3" s="33" t="s">
        <v>28</v>
      </c>
      <c r="F3" s="33" t="s">
        <v>29</v>
      </c>
    </row>
    <row r="4" spans="1:6" x14ac:dyDescent="0.45">
      <c r="A4" s="16">
        <v>43112</v>
      </c>
      <c r="B4" s="24">
        <v>44</v>
      </c>
      <c r="C4" s="32">
        <f>IF(ROWS(PrTable[Date])=(ROW(PrTable[[#This Row],[Date]])-ROW(PrTable[[#Headers],[Date]])),0,A5-PrTable[[#This Row],[Date]])</f>
        <v>20</v>
      </c>
      <c r="D4" s="32">
        <f>IFERROR(B3-PrTable[[#This Row],[Price]],0)</f>
        <v>0</v>
      </c>
      <c r="E4" s="34">
        <f>IF(PrTable[[#This Row],[y-error]]&lt;=0,PrTable[[#This Row],[Price]],NA())</f>
        <v>44</v>
      </c>
      <c r="F4" s="34" t="e">
        <f>IF(PrTable[[#This Row],[y-error]]&gt;0,PrTable[[#This Row],[Price]],NA())</f>
        <v>#N/A</v>
      </c>
    </row>
    <row r="5" spans="1:6" x14ac:dyDescent="0.45">
      <c r="A5" s="16">
        <v>43132</v>
      </c>
      <c r="B5" s="24">
        <v>47</v>
      </c>
      <c r="C5" s="32">
        <f>IF(ROWS(PrTable[Date])=(ROW(PrTable[[#This Row],[Date]])-ROW(PrTable[[#Headers],[Date]])),0,A6-PrTable[[#This Row],[Date]])</f>
        <v>19</v>
      </c>
      <c r="D5" s="32">
        <f>IFERROR(B4-PrTable[[#This Row],[Price]],0)</f>
        <v>-3</v>
      </c>
      <c r="E5" s="34">
        <f>IF(PrTable[[#This Row],[y-error]]&lt;=0,PrTable[[#This Row],[Price]],NA())</f>
        <v>47</v>
      </c>
      <c r="F5" s="34" t="e">
        <f>IF(PrTable[[#This Row],[y-error]]&gt;0,PrTable[[#This Row],[Price]],NA())</f>
        <v>#N/A</v>
      </c>
    </row>
    <row r="6" spans="1:6" x14ac:dyDescent="0.45">
      <c r="A6" s="16">
        <v>43151</v>
      </c>
      <c r="B6" s="24">
        <v>30</v>
      </c>
      <c r="C6" s="32">
        <f>IF(ROWS(PrTable[Date])=(ROW(PrTable[[#This Row],[Date]])-ROW(PrTable[[#Headers],[Date]])),0,A7-PrTable[[#This Row],[Date]])</f>
        <v>23</v>
      </c>
      <c r="D6" s="32">
        <f>IFERROR(B5-PrTable[[#This Row],[Price]],0)</f>
        <v>17</v>
      </c>
      <c r="E6" s="34" t="e">
        <f>IF(PrTable[[#This Row],[y-error]]&lt;=0,PrTable[[#This Row],[Price]],NA())</f>
        <v>#N/A</v>
      </c>
      <c r="F6" s="34">
        <f>IF(PrTable[[#This Row],[y-error]]&gt;0,PrTable[[#This Row],[Price]],NA())</f>
        <v>30</v>
      </c>
    </row>
    <row r="7" spans="1:6" x14ac:dyDescent="0.45">
      <c r="A7" s="16">
        <v>43174</v>
      </c>
      <c r="B7" s="24">
        <v>46</v>
      </c>
      <c r="C7" s="32">
        <f>IF(ROWS(PrTable[Date])=(ROW(PrTable[[#This Row],[Date]])-ROW(PrTable[[#Headers],[Date]])),0,A8-PrTable[[#This Row],[Date]])</f>
        <v>26</v>
      </c>
      <c r="D7" s="32">
        <f>IFERROR(B6-PrTable[[#This Row],[Price]],0)</f>
        <v>-16</v>
      </c>
      <c r="E7" s="34">
        <f>IF(PrTable[[#This Row],[y-error]]&lt;=0,PrTable[[#This Row],[Price]],NA())</f>
        <v>46</v>
      </c>
      <c r="F7" s="34" t="e">
        <f>IF(PrTable[[#This Row],[y-error]]&gt;0,PrTable[[#This Row],[Price]],NA())</f>
        <v>#N/A</v>
      </c>
    </row>
    <row r="8" spans="1:6" x14ac:dyDescent="0.45">
      <c r="A8" s="16">
        <v>43200</v>
      </c>
      <c r="B8" s="24">
        <v>37</v>
      </c>
      <c r="C8" s="32">
        <f>IF(ROWS(PrTable[Date])=(ROW(PrTable[[#This Row],[Date]])-ROW(PrTable[[#Headers],[Date]])),0,A9-PrTable[[#This Row],[Date]])</f>
        <v>25</v>
      </c>
      <c r="D8" s="32">
        <f>IFERROR(B7-PrTable[[#This Row],[Price]],0)</f>
        <v>9</v>
      </c>
      <c r="E8" s="34" t="e">
        <f>IF(PrTable[[#This Row],[y-error]]&lt;=0,PrTable[[#This Row],[Price]],NA())</f>
        <v>#N/A</v>
      </c>
      <c r="F8" s="34">
        <f>IF(PrTable[[#This Row],[y-error]]&gt;0,PrTable[[#This Row],[Price]],NA())</f>
        <v>37</v>
      </c>
    </row>
    <row r="9" spans="1:6" x14ac:dyDescent="0.45">
      <c r="A9" s="16">
        <v>43225</v>
      </c>
      <c r="B9" s="24">
        <v>50</v>
      </c>
      <c r="C9" s="32">
        <f>IF(ROWS(PrTable[Date])=(ROW(PrTable[[#This Row],[Date]])-ROW(PrTable[[#Headers],[Date]])),0,A10-PrTable[[#This Row],[Date]])</f>
        <v>32</v>
      </c>
      <c r="D9" s="32">
        <f>IFERROR(B8-PrTable[[#This Row],[Price]],0)</f>
        <v>-13</v>
      </c>
      <c r="E9" s="34">
        <f>IF(PrTable[[#This Row],[y-error]]&lt;=0,PrTable[[#This Row],[Price]],NA())</f>
        <v>50</v>
      </c>
      <c r="F9" s="34" t="e">
        <f>IF(PrTable[[#This Row],[y-error]]&gt;0,PrTable[[#This Row],[Price]],NA())</f>
        <v>#N/A</v>
      </c>
    </row>
    <row r="10" spans="1:6" x14ac:dyDescent="0.45">
      <c r="A10" s="16">
        <v>43257</v>
      </c>
      <c r="B10" s="24">
        <v>45</v>
      </c>
      <c r="C10" s="32">
        <f>IF(ROWS(PrTable[Date])=(ROW(PrTable[[#This Row],[Date]])-ROW(PrTable[[#Headers],[Date]])),0,A11-PrTable[[#This Row],[Date]])</f>
        <v>31</v>
      </c>
      <c r="D10" s="32">
        <f>IFERROR(B9-PrTable[[#This Row],[Price]],0)</f>
        <v>5</v>
      </c>
      <c r="E10" s="34" t="e">
        <f>IF(PrTable[[#This Row],[y-error]]&lt;=0,PrTable[[#This Row],[Price]],NA())</f>
        <v>#N/A</v>
      </c>
      <c r="F10" s="34">
        <f>IF(PrTable[[#This Row],[y-error]]&gt;0,PrTable[[#This Row],[Price]],NA())</f>
        <v>45</v>
      </c>
    </row>
    <row r="11" spans="1:6" x14ac:dyDescent="0.45">
      <c r="A11" s="16">
        <v>43288</v>
      </c>
      <c r="B11" s="24">
        <v>48</v>
      </c>
      <c r="C11" s="32">
        <f>IF(ROWS(PrTable[Date])=(ROW(PrTable[[#This Row],[Date]])-ROW(PrTable[[#Headers],[Date]])),0,A12-PrTable[[#This Row],[Date]])</f>
        <v>0</v>
      </c>
      <c r="D11" s="32">
        <f>IFERROR(B10-PrTable[[#This Row],[Price]],0)</f>
        <v>-3</v>
      </c>
      <c r="E11" s="34">
        <f>IF(PrTable[[#This Row],[y-error]]&lt;=0,PrTable[[#This Row],[Price]],NA())</f>
        <v>48</v>
      </c>
      <c r="F11" s="34" t="e">
        <f>IF(PrTable[[#This Row],[y-error]]&gt;0,PrTable[[#This Row],[Price]],NA())</f>
        <v>#N/A</v>
      </c>
    </row>
    <row r="12" spans="1:6" x14ac:dyDescent="0.45">
      <c r="C12" s="32"/>
      <c r="D12" s="32"/>
      <c r="E12" s="34"/>
      <c r="F12" s="34"/>
    </row>
    <row r="13" spans="1:6" x14ac:dyDescent="0.45">
      <c r="C13" s="32"/>
      <c r="D13" s="32"/>
      <c r="E13" s="34"/>
      <c r="F13" s="34"/>
    </row>
    <row r="14" spans="1:6" x14ac:dyDescent="0.45">
      <c r="C14" s="32"/>
      <c r="D14" s="32"/>
      <c r="E14" s="34"/>
      <c r="F14" s="34"/>
    </row>
    <row r="15" spans="1:6" x14ac:dyDescent="0.45">
      <c r="C15" s="32"/>
      <c r="D15" s="32"/>
      <c r="E15" s="34"/>
      <c r="F15" s="34"/>
    </row>
    <row r="16" spans="1:6" x14ac:dyDescent="0.45">
      <c r="C16" s="32"/>
      <c r="D16" s="32"/>
      <c r="E16" s="34"/>
      <c r="F16" s="34"/>
    </row>
    <row r="17" spans="3:6" x14ac:dyDescent="0.45">
      <c r="C17" s="32"/>
      <c r="D17" s="32"/>
      <c r="E17" s="34"/>
      <c r="F17" s="34"/>
    </row>
    <row r="18" spans="3:6" x14ac:dyDescent="0.45">
      <c r="C18" s="32"/>
      <c r="D18" s="32"/>
    </row>
    <row r="19" spans="3:6" x14ac:dyDescent="0.45">
      <c r="C19" s="32"/>
      <c r="D19" s="32"/>
    </row>
    <row r="20" spans="3:6" x14ac:dyDescent="0.45">
      <c r="C20" s="32"/>
    </row>
    <row r="21" spans="3:6" x14ac:dyDescent="0.45">
      <c r="C21" s="32"/>
    </row>
    <row r="22" spans="3:6" x14ac:dyDescent="0.45">
      <c r="C22" s="32"/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GridLines="0" workbookViewId="0">
      <selection activeCell="A12" sqref="A12"/>
    </sheetView>
  </sheetViews>
  <sheetFormatPr baseColWidth="10" defaultColWidth="9.06640625" defaultRowHeight="14.25" x14ac:dyDescent="0.45"/>
  <cols>
    <col min="1" max="1" width="21.265625" bestFit="1" customWidth="1"/>
    <col min="2" max="2" width="10.59765625" customWidth="1"/>
    <col min="3" max="3" width="15.59765625" customWidth="1"/>
    <col min="5" max="5" width="11.3984375" customWidth="1"/>
    <col min="6" max="6" width="11.59765625" customWidth="1"/>
  </cols>
  <sheetData>
    <row r="1" spans="1:8" ht="16.899999999999999" x14ac:dyDescent="0.5">
      <c r="A1" s="1" t="s">
        <v>8</v>
      </c>
      <c r="B1" s="2"/>
      <c r="C1" s="2"/>
      <c r="D1" s="2"/>
      <c r="E1" s="4"/>
    </row>
    <row r="2" spans="1:8" x14ac:dyDescent="0.45">
      <c r="G2" t="s">
        <v>10</v>
      </c>
    </row>
    <row r="3" spans="1:8" x14ac:dyDescent="0.45">
      <c r="A3" s="3" t="s">
        <v>0</v>
      </c>
      <c r="B3" s="3" t="s">
        <v>9</v>
      </c>
      <c r="C3" s="3" t="s">
        <v>7</v>
      </c>
      <c r="E3" s="19" t="s">
        <v>12</v>
      </c>
      <c r="F3" s="19" t="s">
        <v>11</v>
      </c>
      <c r="G3" s="19" t="s">
        <v>0</v>
      </c>
      <c r="H3" s="19" t="s">
        <v>9</v>
      </c>
    </row>
    <row r="4" spans="1:8" x14ac:dyDescent="0.45">
      <c r="A4" s="16">
        <v>42747</v>
      </c>
      <c r="B4">
        <v>14</v>
      </c>
      <c r="C4" t="str">
        <f>IF(ISNUMBER(B3),InvTable[[#This Row],[Inventory]]-B3,"")</f>
        <v/>
      </c>
      <c r="E4" s="25"/>
      <c r="F4" s="25"/>
      <c r="G4" s="17">
        <f>A4</f>
        <v>42747</v>
      </c>
      <c r="H4" s="18"/>
    </row>
    <row r="5" spans="1:8" ht="28.5" x14ac:dyDescent="0.45">
      <c r="A5" s="16">
        <v>42767</v>
      </c>
      <c r="B5">
        <v>17</v>
      </c>
      <c r="C5">
        <f>IF(ISNUMBER(B4),InvTable[[#This Row],[Inventory]]-B4,"")</f>
        <v>3</v>
      </c>
      <c r="E5" s="26" t="str">
        <f>IF(G5="","",IF(AND(ISODD(ROW()),H5-H4&lt;0),TEXT(G5,"dd-mmm")&amp; CHAR(10)&amp;H5,""))</f>
        <v/>
      </c>
      <c r="F5" s="27" t="str">
        <f>IF(G5="","",IF(AND(ISODD(ROW()),H5-H4&gt;0),TEXT(G5,"dd-mmm")&amp; CHAR(10)&amp;H5,""))</f>
        <v>12-Jan
14</v>
      </c>
      <c r="G5" s="20">
        <f>IFERROR(IF(ISODD(ROW()),G4,INDEX(InvTable[Date],MATCH(G4,InvTable[Date],0)+1)),"")</f>
        <v>42747</v>
      </c>
      <c r="H5" s="21">
        <f>IF(G5="","",(IF(ISODD(ROW()),INDEX(InvTable[Inventory],MATCH(G5,InvTable[Date],0)),H4)))</f>
        <v>14</v>
      </c>
    </row>
    <row r="6" spans="1:8" x14ac:dyDescent="0.45">
      <c r="A6" s="16">
        <v>42786</v>
      </c>
      <c r="B6">
        <v>0</v>
      </c>
      <c r="C6">
        <f>IF(ISNUMBER(B5),InvTable[[#This Row],[Inventory]]-B5,"")</f>
        <v>-17</v>
      </c>
      <c r="E6" s="26" t="str">
        <f t="shared" ref="E6:E26" si="0">IF(G6="","",IF(AND(ISODD(ROW()),H6-H5&lt;0),TEXT(G6,"dd-mmm")&amp; CHAR(10)&amp;H6,""))</f>
        <v/>
      </c>
      <c r="F6" s="27" t="str">
        <f t="shared" ref="F6:F26" si="1">IF(G6="","",IF(AND(ISODD(ROW()),H6-H5&gt;0),TEXT(G6,"dd-mmm")&amp; CHAR(10)&amp;H6,""))</f>
        <v/>
      </c>
      <c r="G6" s="20">
        <f>IFERROR(IF(ISODD(ROW()),G5,INDEX(InvTable[Date],MATCH(G5,InvTable[Date],0)+1)),"")</f>
        <v>42767</v>
      </c>
      <c r="H6" s="21">
        <f>IF(G6="","",(IF(ISODD(ROW()),INDEX(InvTable[Inventory],MATCH(G6,InvTable[Date],0)),H5)))</f>
        <v>14</v>
      </c>
    </row>
    <row r="7" spans="1:8" ht="28.5" x14ac:dyDescent="0.45">
      <c r="A7" s="16">
        <v>42809</v>
      </c>
      <c r="B7">
        <v>16</v>
      </c>
      <c r="C7">
        <f>IF(ISNUMBER(B6),InvTable[[#This Row],[Inventory]]-B6,"")</f>
        <v>16</v>
      </c>
      <c r="E7" s="26" t="str">
        <f t="shared" si="0"/>
        <v/>
      </c>
      <c r="F7" s="27" t="str">
        <f t="shared" si="1"/>
        <v>01-Feb
17</v>
      </c>
      <c r="G7" s="20">
        <f>IFERROR(IF(ISODD(ROW()),G6,INDEX(InvTable[Date],MATCH(G6,InvTable[Date],0)+1)),"")</f>
        <v>42767</v>
      </c>
      <c r="H7" s="21">
        <f>IF(G7="","",(IF(ISODD(ROW()),INDEX(InvTable[Inventory],MATCH(G7,InvTable[Date],0)),H6)))</f>
        <v>17</v>
      </c>
    </row>
    <row r="8" spans="1:8" x14ac:dyDescent="0.45">
      <c r="A8" s="16">
        <v>42835</v>
      </c>
      <c r="B8">
        <v>7</v>
      </c>
      <c r="C8">
        <f>IF(ISNUMBER(B7),InvTable[[#This Row],[Inventory]]-B7,"")</f>
        <v>-9</v>
      </c>
      <c r="E8" s="26" t="str">
        <f t="shared" si="0"/>
        <v/>
      </c>
      <c r="F8" s="27" t="str">
        <f t="shared" si="1"/>
        <v/>
      </c>
      <c r="G8" s="20">
        <f>IFERROR(IF(ISODD(ROW()),G7,INDEX(InvTable[Date],MATCH(G7,InvTable[Date],0)+1)),"")</f>
        <v>42786</v>
      </c>
      <c r="H8" s="21">
        <f>IF(G8="","",(IF(ISODD(ROW()),INDEX(InvTable[Inventory],MATCH(G8,InvTable[Date],0)),H7)))</f>
        <v>17</v>
      </c>
    </row>
    <row r="9" spans="1:8" ht="28.5" x14ac:dyDescent="0.45">
      <c r="A9" s="16">
        <v>42860</v>
      </c>
      <c r="B9">
        <v>20</v>
      </c>
      <c r="C9">
        <f>IF(ISNUMBER(B8),InvTable[[#This Row],[Inventory]]-B8,"")</f>
        <v>13</v>
      </c>
      <c r="E9" s="26" t="str">
        <f t="shared" si="0"/>
        <v>20-Feb
0</v>
      </c>
      <c r="F9" s="27" t="str">
        <f t="shared" si="1"/>
        <v/>
      </c>
      <c r="G9" s="20">
        <f>IFERROR(IF(ISODD(ROW()),G8,INDEX(InvTable[Date],MATCH(G8,InvTable[Date],0)+1)),"")</f>
        <v>42786</v>
      </c>
      <c r="H9" s="21">
        <f>IF(G9="","",(IF(ISODD(ROW()),INDEX(InvTable[Inventory],MATCH(G9,InvTable[Date],0)),H8)))</f>
        <v>0</v>
      </c>
    </row>
    <row r="10" spans="1:8" x14ac:dyDescent="0.45">
      <c r="A10" s="16">
        <v>42892</v>
      </c>
      <c r="B10">
        <v>15</v>
      </c>
      <c r="C10">
        <f>IF(ISNUMBER(B9),InvTable[[#This Row],[Inventory]]-B9,"")</f>
        <v>-5</v>
      </c>
      <c r="E10" s="26" t="str">
        <f t="shared" si="0"/>
        <v/>
      </c>
      <c r="F10" s="27" t="str">
        <f t="shared" si="1"/>
        <v/>
      </c>
      <c r="G10" s="20">
        <f>IFERROR(IF(ISODD(ROW()),G9,INDEX(InvTable[Date],MATCH(G9,InvTable[Date],0)+1)),"")</f>
        <v>42809</v>
      </c>
      <c r="H10" s="21">
        <f>IF(G10="","",(IF(ISODD(ROW()),INDEX(InvTable[Inventory],MATCH(G10,InvTable[Date],0)),H9)))</f>
        <v>0</v>
      </c>
    </row>
    <row r="11" spans="1:8" ht="28.5" x14ac:dyDescent="0.45">
      <c r="A11" s="16">
        <v>42923</v>
      </c>
      <c r="B11">
        <v>18</v>
      </c>
      <c r="C11">
        <f>IF(ISNUMBER(B10),InvTable[[#This Row],[Inventory]]-B10,"")</f>
        <v>3</v>
      </c>
      <c r="E11" s="26" t="str">
        <f t="shared" si="0"/>
        <v/>
      </c>
      <c r="F11" s="27" t="str">
        <f t="shared" si="1"/>
        <v>15-Mar
16</v>
      </c>
      <c r="G11" s="20">
        <f>IFERROR(IF(ISODD(ROW()),G10,INDEX(InvTable[Date],MATCH(G10,InvTable[Date],0)+1)),"")</f>
        <v>42809</v>
      </c>
      <c r="H11" s="21">
        <f>IF(G11="","",(IF(ISODD(ROW()),INDEX(InvTable[Inventory],MATCH(G11,InvTable[Date],0)),H10)))</f>
        <v>16</v>
      </c>
    </row>
    <row r="12" spans="1:8" x14ac:dyDescent="0.45">
      <c r="A12" s="16"/>
      <c r="E12" s="26" t="str">
        <f t="shared" si="0"/>
        <v/>
      </c>
      <c r="F12" s="27" t="str">
        <f t="shared" si="1"/>
        <v/>
      </c>
      <c r="G12" s="20">
        <f>IFERROR(IF(ISODD(ROW()),G11,INDEX(InvTable[Date],MATCH(G11,InvTable[Date],0)+1)),"")</f>
        <v>42835</v>
      </c>
      <c r="H12" s="21">
        <f>IF(G12="","",(IF(ISODD(ROW()),INDEX(InvTable[Inventory],MATCH(G12,InvTable[Date],0)),H11)))</f>
        <v>16</v>
      </c>
    </row>
    <row r="13" spans="1:8" ht="28.5" x14ac:dyDescent="0.45">
      <c r="A13" s="16"/>
      <c r="E13" s="26" t="str">
        <f t="shared" si="0"/>
        <v>10-Apr
7</v>
      </c>
      <c r="F13" s="27" t="str">
        <f t="shared" si="1"/>
        <v/>
      </c>
      <c r="G13" s="20">
        <f>IFERROR(IF(ISODD(ROW()),G12,INDEX(InvTable[Date],MATCH(G12,InvTable[Date],0)+1)),"")</f>
        <v>42835</v>
      </c>
      <c r="H13" s="21">
        <f>IF(G13="","",(IF(ISODD(ROW()),INDEX(InvTable[Inventory],MATCH(G13,InvTable[Date],0)),H12)))</f>
        <v>7</v>
      </c>
    </row>
    <row r="14" spans="1:8" x14ac:dyDescent="0.45">
      <c r="A14" s="16"/>
      <c r="E14" s="26" t="str">
        <f t="shared" si="0"/>
        <v/>
      </c>
      <c r="F14" s="27" t="str">
        <f t="shared" si="1"/>
        <v/>
      </c>
      <c r="G14" s="20">
        <f>IFERROR(IF(ISODD(ROW()),G13,INDEX(InvTable[Date],MATCH(G13,InvTable[Date],0)+1)),"")</f>
        <v>42860</v>
      </c>
      <c r="H14" s="21">
        <f>IF(G14="","",(IF(ISODD(ROW()),INDEX(InvTable[Inventory],MATCH(G14,InvTable[Date],0)),H13)))</f>
        <v>7</v>
      </c>
    </row>
    <row r="15" spans="1:8" ht="28.5" x14ac:dyDescent="0.45">
      <c r="E15" s="26" t="str">
        <f t="shared" si="0"/>
        <v/>
      </c>
      <c r="F15" s="27" t="str">
        <f t="shared" si="1"/>
        <v>05-May
20</v>
      </c>
      <c r="G15" s="20">
        <f>IFERROR(IF(ISODD(ROW()),G14,INDEX(InvTable[Date],MATCH(G14,InvTable[Date],0)+1)),"")</f>
        <v>42860</v>
      </c>
      <c r="H15" s="21">
        <f>IF(G15="","",(IF(ISODD(ROW()),INDEX(InvTable[Inventory],MATCH(G15,InvTable[Date],0)),H14)))</f>
        <v>20</v>
      </c>
    </row>
    <row r="16" spans="1:8" x14ac:dyDescent="0.45">
      <c r="E16" s="26" t="str">
        <f t="shared" si="0"/>
        <v/>
      </c>
      <c r="F16" s="27" t="str">
        <f t="shared" si="1"/>
        <v/>
      </c>
      <c r="G16" s="20">
        <f>IFERROR(IF(ISODD(ROW()),G15,INDEX(InvTable[Date],MATCH(G15,InvTable[Date],0)+1)),"")</f>
        <v>42892</v>
      </c>
      <c r="H16" s="21">
        <f>IF(G16="","",(IF(ISODD(ROW()),INDEX(InvTable[Inventory],MATCH(G16,InvTable[Date],0)),H15)))</f>
        <v>20</v>
      </c>
    </row>
    <row r="17" spans="5:8" ht="28.5" x14ac:dyDescent="0.45">
      <c r="E17" s="26" t="str">
        <f t="shared" si="0"/>
        <v>06-Jun
15</v>
      </c>
      <c r="F17" s="27" t="str">
        <f t="shared" si="1"/>
        <v/>
      </c>
      <c r="G17" s="20">
        <f>IFERROR(IF(ISODD(ROW()),G16,INDEX(InvTable[Date],MATCH(G16,InvTable[Date],0)+1)),"")</f>
        <v>42892</v>
      </c>
      <c r="H17" s="21">
        <f>IF(G17="","",(IF(ISODD(ROW()),INDEX(InvTable[Inventory],MATCH(G17,InvTable[Date],0)),H16)))</f>
        <v>15</v>
      </c>
    </row>
    <row r="18" spans="5:8" x14ac:dyDescent="0.45">
      <c r="E18" s="26" t="str">
        <f t="shared" si="0"/>
        <v/>
      </c>
      <c r="F18" s="27" t="str">
        <f t="shared" si="1"/>
        <v/>
      </c>
      <c r="G18" s="20">
        <f>IFERROR(IF(ISODD(ROW()),G17,INDEX(InvTable[Date],MATCH(G17,InvTable[Date],0)+1)),"")</f>
        <v>42923</v>
      </c>
      <c r="H18" s="21">
        <f>IF(G18="","",(IF(ISODD(ROW()),INDEX(InvTable[Inventory],MATCH(G18,InvTable[Date],0)),H17)))</f>
        <v>15</v>
      </c>
    </row>
    <row r="19" spans="5:8" ht="28.5" x14ac:dyDescent="0.45">
      <c r="E19" s="26" t="str">
        <f t="shared" si="0"/>
        <v/>
      </c>
      <c r="F19" s="27" t="str">
        <f t="shared" si="1"/>
        <v>07-Jul
18</v>
      </c>
      <c r="G19" s="20">
        <f>IFERROR(IF(ISODD(ROW()),G18,INDEX(InvTable[Date],MATCH(G18,InvTable[Date],0)+1)),"")</f>
        <v>42923</v>
      </c>
      <c r="H19" s="21">
        <f>IF(G19="","",(IF(ISODD(ROW()),INDEX(InvTable[Inventory],MATCH(G19,InvTable[Date],0)),H18)))</f>
        <v>18</v>
      </c>
    </row>
    <row r="20" spans="5:8" x14ac:dyDescent="0.45">
      <c r="E20" s="26" t="str">
        <f t="shared" si="0"/>
        <v/>
      </c>
      <c r="F20" s="27" t="str">
        <f t="shared" si="1"/>
        <v/>
      </c>
      <c r="G20" s="20" t="str">
        <f>IFERROR(IF(ISODD(ROW()),G19,INDEX(InvTable[Date],MATCH(G19,InvTable[Date],0)+1)),"")</f>
        <v/>
      </c>
      <c r="H20" s="21" t="str">
        <f>IF(G20="","",(IF(ISODD(ROW()),INDEX(InvTable[Inventory],MATCH(G20,InvTable[Date],0)),H19)))</f>
        <v/>
      </c>
    </row>
    <row r="21" spans="5:8" x14ac:dyDescent="0.45">
      <c r="E21" s="26" t="str">
        <f t="shared" si="0"/>
        <v/>
      </c>
      <c r="F21" s="27" t="str">
        <f t="shared" si="1"/>
        <v/>
      </c>
      <c r="G21" s="20" t="str">
        <f>IFERROR(IF(ISODD(ROW()),G20,INDEX(InvTable[Date],MATCH(G20,InvTable[Date],0)+1)),"")</f>
        <v/>
      </c>
      <c r="H21" s="21" t="str">
        <f>IF(G21="","",(IF(ISODD(ROW()),INDEX(InvTable[Inventory],MATCH(G21,InvTable[Date],0)),H20)))</f>
        <v/>
      </c>
    </row>
    <row r="22" spans="5:8" x14ac:dyDescent="0.45">
      <c r="E22" s="26" t="str">
        <f t="shared" si="0"/>
        <v/>
      </c>
      <c r="F22" s="27" t="str">
        <f t="shared" si="1"/>
        <v/>
      </c>
      <c r="G22" s="20" t="str">
        <f>IFERROR(IF(ISODD(ROW()),G21,INDEX(InvTable[Date],MATCH(G21,InvTable[Date],0)+1)),"")</f>
        <v/>
      </c>
      <c r="H22" s="21" t="str">
        <f>IF(G22="","",(IF(ISODD(ROW()),INDEX(InvTable[Inventory],MATCH(G22,InvTable[Date],0)),H21)))</f>
        <v/>
      </c>
    </row>
    <row r="23" spans="5:8" x14ac:dyDescent="0.45">
      <c r="E23" s="26" t="str">
        <f t="shared" si="0"/>
        <v/>
      </c>
      <c r="F23" s="27" t="str">
        <f t="shared" si="1"/>
        <v/>
      </c>
      <c r="G23" s="20" t="str">
        <f>IFERROR(IF(ISODD(ROW()),G22,INDEX(InvTable[Date],MATCH(G22,InvTable[Date],0)+1)),"")</f>
        <v/>
      </c>
      <c r="H23" s="21" t="str">
        <f>IF(G23="","",(IF(ISODD(ROW()),INDEX(InvTable[Inventory],MATCH(G23,InvTable[Date],0)),H22)))</f>
        <v/>
      </c>
    </row>
    <row r="24" spans="5:8" x14ac:dyDescent="0.45">
      <c r="E24" s="26" t="str">
        <f t="shared" si="0"/>
        <v/>
      </c>
      <c r="F24" s="27" t="str">
        <f t="shared" si="1"/>
        <v/>
      </c>
      <c r="G24" s="20" t="str">
        <f>IFERROR(IF(ISODD(ROW()),G23,INDEX(InvTable[Date],MATCH(G23,InvTable[Date],0)+1)),"")</f>
        <v/>
      </c>
      <c r="H24" s="21" t="str">
        <f>IF(G24="","",(IF(ISODD(ROW()),INDEX(InvTable[Inventory],MATCH(G24,InvTable[Date],0)),H23)))</f>
        <v/>
      </c>
    </row>
    <row r="25" spans="5:8" x14ac:dyDescent="0.45">
      <c r="E25" s="26" t="str">
        <f t="shared" si="0"/>
        <v/>
      </c>
      <c r="F25" s="27" t="str">
        <f t="shared" si="1"/>
        <v/>
      </c>
      <c r="G25" s="20" t="str">
        <f>IFERROR(IF(ISODD(ROW()),G24,INDEX(InvTable[Date],MATCH(G24,InvTable[Date],0)+1)),"")</f>
        <v/>
      </c>
      <c r="H25" s="21" t="str">
        <f>IF(G25="","",(IF(ISODD(ROW()),INDEX(InvTable[Inventory],MATCH(G25,InvTable[Date],0)),H24)))</f>
        <v/>
      </c>
    </row>
    <row r="26" spans="5:8" x14ac:dyDescent="0.45">
      <c r="E26" s="28" t="str">
        <f t="shared" si="0"/>
        <v/>
      </c>
      <c r="F26" s="29" t="str">
        <f t="shared" si="1"/>
        <v/>
      </c>
      <c r="G26" s="20" t="str">
        <f>IFERROR(IF(ISODD(ROW()),G25,INDEX(InvTable[Date],MATCH(G25,InvTable[Date],0)+1)),"")</f>
        <v/>
      </c>
      <c r="H26" s="21" t="str">
        <f>IF(G26="","",(IF(ISODD(ROW()),INDEX(InvTable[Inventory],MATCH(G26,InvTable[Date],0)),H25)))</f>
        <v/>
      </c>
    </row>
    <row r="27" spans="5:8" x14ac:dyDescent="0.45">
      <c r="E27" s="28" t="str">
        <f t="shared" ref="E27:E50" si="2">IF(G27="","",IF(AND(ISODD(ROW()),H27-H26&lt;0),TEXT(G27,"dd-mmm")&amp; CHAR(10)&amp;H27,""))</f>
        <v/>
      </c>
      <c r="F27" s="29" t="str">
        <f t="shared" ref="F27:F50" si="3">IF(G27="","",IF(AND(ISODD(ROW()),H27-H26&gt;0),TEXT(G27,"dd-mmm")&amp; CHAR(10)&amp;H27,""))</f>
        <v/>
      </c>
      <c r="G27" s="20" t="str">
        <f>IFERROR(IF(ISODD(ROW()),G26,INDEX(InvTable[Date],MATCH(G26,InvTable[Date],0)+1)),"")</f>
        <v/>
      </c>
      <c r="H27" s="21" t="str">
        <f>IF(G27="","",(IF(ISODD(ROW()),INDEX(InvTable[Inventory],MATCH(G27,InvTable[Date],0)),H26)))</f>
        <v/>
      </c>
    </row>
    <row r="28" spans="5:8" x14ac:dyDescent="0.45">
      <c r="E28" s="28" t="str">
        <f t="shared" si="2"/>
        <v/>
      </c>
      <c r="F28" s="29" t="str">
        <f t="shared" si="3"/>
        <v/>
      </c>
      <c r="G28" s="20" t="str">
        <f>IFERROR(IF(ISODD(ROW()),G27,INDEX(InvTable[Date],MATCH(G27,InvTable[Date],0)+1)),"")</f>
        <v/>
      </c>
      <c r="H28" s="21" t="str">
        <f>IF(G28="","",(IF(ISODD(ROW()),INDEX(InvTable[Inventory],MATCH(G28,InvTable[Date],0)),H27)))</f>
        <v/>
      </c>
    </row>
    <row r="29" spans="5:8" x14ac:dyDescent="0.45">
      <c r="E29" s="28" t="str">
        <f t="shared" si="2"/>
        <v/>
      </c>
      <c r="F29" s="29" t="str">
        <f t="shared" si="3"/>
        <v/>
      </c>
      <c r="G29" s="20" t="str">
        <f>IFERROR(IF(ISODD(ROW()),G28,INDEX(InvTable[Date],MATCH(G28,InvTable[Date],0)+1)),"")</f>
        <v/>
      </c>
      <c r="H29" s="21" t="str">
        <f>IF(G29="","",(IF(ISODD(ROW()),INDEX(InvTable[Inventory],MATCH(G29,InvTable[Date],0)),H28)))</f>
        <v/>
      </c>
    </row>
    <row r="30" spans="5:8" x14ac:dyDescent="0.45">
      <c r="E30" s="28" t="str">
        <f t="shared" si="2"/>
        <v/>
      </c>
      <c r="F30" s="29" t="str">
        <f t="shared" si="3"/>
        <v/>
      </c>
      <c r="G30" s="20" t="str">
        <f>IFERROR(IF(ISODD(ROW()),G29,INDEX(InvTable[Date],MATCH(G29,InvTable[Date],0)+1)),"")</f>
        <v/>
      </c>
      <c r="H30" s="21" t="str">
        <f>IF(G30="","",(IF(ISODD(ROW()),INDEX(InvTable[Inventory],MATCH(G30,InvTable[Date],0)),H29)))</f>
        <v/>
      </c>
    </row>
    <row r="31" spans="5:8" x14ac:dyDescent="0.45">
      <c r="E31" s="28" t="str">
        <f t="shared" si="2"/>
        <v/>
      </c>
      <c r="F31" s="29" t="str">
        <f t="shared" si="3"/>
        <v/>
      </c>
      <c r="G31" s="20" t="str">
        <f>IFERROR(IF(ISODD(ROW()),G30,INDEX(InvTable[Date],MATCH(G30,InvTable[Date],0)+1)),"")</f>
        <v/>
      </c>
      <c r="H31" s="21" t="str">
        <f>IF(G31="","",(IF(ISODD(ROW()),INDEX(InvTable[Inventory],MATCH(G31,InvTable[Date],0)),H30)))</f>
        <v/>
      </c>
    </row>
    <row r="32" spans="5:8" x14ac:dyDescent="0.45">
      <c r="E32" s="28" t="str">
        <f t="shared" si="2"/>
        <v/>
      </c>
      <c r="F32" s="29" t="str">
        <f t="shared" si="3"/>
        <v/>
      </c>
      <c r="G32" s="20" t="str">
        <f>IFERROR(IF(ISODD(ROW()),G31,INDEX(InvTable[Date],MATCH(G31,InvTable[Date],0)+1)),"")</f>
        <v/>
      </c>
      <c r="H32" s="21" t="str">
        <f>IF(G32="","",(IF(ISODD(ROW()),INDEX(InvTable[Inventory],MATCH(G32,InvTable[Date],0)),H31)))</f>
        <v/>
      </c>
    </row>
    <row r="33" spans="5:8" x14ac:dyDescent="0.45">
      <c r="E33" s="28" t="str">
        <f t="shared" si="2"/>
        <v/>
      </c>
      <c r="F33" s="29" t="str">
        <f t="shared" si="3"/>
        <v/>
      </c>
      <c r="G33" s="20" t="str">
        <f>IFERROR(IF(ISODD(ROW()),G32,INDEX(InvTable[Date],MATCH(G32,InvTable[Date],0)+1)),"")</f>
        <v/>
      </c>
      <c r="H33" s="21" t="str">
        <f>IF(G33="","",(IF(ISODD(ROW()),INDEX(InvTable[Inventory],MATCH(G33,InvTable[Date],0)),H32)))</f>
        <v/>
      </c>
    </row>
    <row r="34" spans="5:8" x14ac:dyDescent="0.45">
      <c r="E34" s="28" t="str">
        <f t="shared" si="2"/>
        <v/>
      </c>
      <c r="F34" s="29" t="str">
        <f t="shared" si="3"/>
        <v/>
      </c>
      <c r="G34" s="20" t="str">
        <f>IFERROR(IF(ISODD(ROW()),G33,INDEX(InvTable[Date],MATCH(G33,InvTable[Date],0)+1)),"")</f>
        <v/>
      </c>
      <c r="H34" s="21" t="str">
        <f>IF(G34="","",(IF(ISODD(ROW()),INDEX(InvTable[Inventory],MATCH(G34,InvTable[Date],0)),H33)))</f>
        <v/>
      </c>
    </row>
    <row r="35" spans="5:8" x14ac:dyDescent="0.45">
      <c r="E35" s="28" t="str">
        <f t="shared" si="2"/>
        <v/>
      </c>
      <c r="F35" s="29" t="str">
        <f t="shared" si="3"/>
        <v/>
      </c>
      <c r="G35" s="20" t="str">
        <f>IFERROR(IF(ISODD(ROW()),G34,INDEX(InvTable[Date],MATCH(G34,InvTable[Date],0)+1)),"")</f>
        <v/>
      </c>
      <c r="H35" s="21" t="str">
        <f>IF(G35="","",(IF(ISODD(ROW()),INDEX(InvTable[Inventory],MATCH(G35,InvTable[Date],0)),H34)))</f>
        <v/>
      </c>
    </row>
    <row r="36" spans="5:8" x14ac:dyDescent="0.45">
      <c r="E36" s="28" t="str">
        <f t="shared" si="2"/>
        <v/>
      </c>
      <c r="F36" s="29" t="str">
        <f t="shared" si="3"/>
        <v/>
      </c>
      <c r="G36" s="20" t="str">
        <f>IFERROR(IF(ISODD(ROW()),G35,INDEX(InvTable[Date],MATCH(G35,InvTable[Date],0)+1)),"")</f>
        <v/>
      </c>
      <c r="H36" s="21" t="str">
        <f>IF(G36="","",(IF(ISODD(ROW()),INDEX(InvTable[Inventory],MATCH(G36,InvTable[Date],0)),H35)))</f>
        <v/>
      </c>
    </row>
    <row r="37" spans="5:8" x14ac:dyDescent="0.45">
      <c r="E37" s="28" t="str">
        <f t="shared" si="2"/>
        <v/>
      </c>
      <c r="F37" s="29" t="str">
        <f t="shared" si="3"/>
        <v/>
      </c>
      <c r="G37" s="20" t="str">
        <f>IFERROR(IF(ISODD(ROW()),G36,INDEX(InvTable[Date],MATCH(G36,InvTable[Date],0)+1)),"")</f>
        <v/>
      </c>
      <c r="H37" s="21" t="str">
        <f>IF(G37="","",(IF(ISODD(ROW()),INDEX(InvTable[Inventory],MATCH(G37,InvTable[Date],0)),H36)))</f>
        <v/>
      </c>
    </row>
    <row r="38" spans="5:8" x14ac:dyDescent="0.45">
      <c r="E38" s="28" t="str">
        <f t="shared" si="2"/>
        <v/>
      </c>
      <c r="F38" s="29" t="str">
        <f t="shared" si="3"/>
        <v/>
      </c>
      <c r="G38" s="20" t="str">
        <f>IFERROR(IF(ISODD(ROW()),G37,INDEX(InvTable[Date],MATCH(G37,InvTable[Date],0)+1)),"")</f>
        <v/>
      </c>
      <c r="H38" s="21" t="str">
        <f>IF(G38="","",(IF(ISODD(ROW()),INDEX(InvTable[Inventory],MATCH(G38,InvTable[Date],0)),H37)))</f>
        <v/>
      </c>
    </row>
    <row r="39" spans="5:8" x14ac:dyDescent="0.45">
      <c r="E39" s="28" t="str">
        <f t="shared" si="2"/>
        <v/>
      </c>
      <c r="F39" s="29" t="str">
        <f t="shared" si="3"/>
        <v/>
      </c>
      <c r="G39" s="20" t="str">
        <f>IFERROR(IF(ISODD(ROW()),G38,INDEX(InvTable[Date],MATCH(G38,InvTable[Date],0)+1)),"")</f>
        <v/>
      </c>
      <c r="H39" s="21" t="str">
        <f>IF(G39="","",(IF(ISODD(ROW()),INDEX(InvTable[Inventory],MATCH(G39,InvTable[Date],0)),H38)))</f>
        <v/>
      </c>
    </row>
    <row r="40" spans="5:8" x14ac:dyDescent="0.45">
      <c r="E40" s="28" t="str">
        <f t="shared" si="2"/>
        <v/>
      </c>
      <c r="F40" s="29" t="str">
        <f t="shared" si="3"/>
        <v/>
      </c>
      <c r="G40" s="20" t="str">
        <f>IFERROR(IF(ISODD(ROW()),G39,INDEX(InvTable[Date],MATCH(G39,InvTable[Date],0)+1)),"")</f>
        <v/>
      </c>
      <c r="H40" s="21" t="str">
        <f>IF(G40="","",(IF(ISODD(ROW()),INDEX(InvTable[Inventory],MATCH(G40,InvTable[Date],0)),H39)))</f>
        <v/>
      </c>
    </row>
    <row r="41" spans="5:8" x14ac:dyDescent="0.45">
      <c r="E41" s="28" t="str">
        <f t="shared" si="2"/>
        <v/>
      </c>
      <c r="F41" s="29" t="str">
        <f t="shared" si="3"/>
        <v/>
      </c>
      <c r="G41" s="20" t="str">
        <f>IFERROR(IF(ISODD(ROW()),G40,INDEX(InvTable[Date],MATCH(G40,InvTable[Date],0)+1)),"")</f>
        <v/>
      </c>
      <c r="H41" s="21" t="str">
        <f>IF(G41="","",(IF(ISODD(ROW()),INDEX(InvTable[Inventory],MATCH(G41,InvTable[Date],0)),H40)))</f>
        <v/>
      </c>
    </row>
    <row r="42" spans="5:8" x14ac:dyDescent="0.45">
      <c r="E42" s="28" t="str">
        <f t="shared" si="2"/>
        <v/>
      </c>
      <c r="F42" s="29" t="str">
        <f t="shared" si="3"/>
        <v/>
      </c>
      <c r="G42" s="20" t="str">
        <f>IFERROR(IF(ISODD(ROW()),G41,INDEX(InvTable[Date],MATCH(G41,InvTable[Date],0)+1)),"")</f>
        <v/>
      </c>
      <c r="H42" s="21" t="str">
        <f>IF(G42="","",(IF(ISODD(ROW()),INDEX(InvTable[Inventory],MATCH(G42,InvTable[Date],0)),H41)))</f>
        <v/>
      </c>
    </row>
    <row r="43" spans="5:8" x14ac:dyDescent="0.45">
      <c r="E43" s="28" t="str">
        <f t="shared" si="2"/>
        <v/>
      </c>
      <c r="F43" s="29" t="str">
        <f t="shared" si="3"/>
        <v/>
      </c>
      <c r="G43" s="20" t="str">
        <f>IFERROR(IF(ISODD(ROW()),G42,INDEX(InvTable[Date],MATCH(G42,InvTable[Date],0)+1)),"")</f>
        <v/>
      </c>
      <c r="H43" s="21" t="str">
        <f>IF(G43="","",(IF(ISODD(ROW()),INDEX(InvTable[Inventory],MATCH(G43,InvTable[Date],0)),H42)))</f>
        <v/>
      </c>
    </row>
    <row r="44" spans="5:8" x14ac:dyDescent="0.45">
      <c r="E44" s="28" t="str">
        <f t="shared" si="2"/>
        <v/>
      </c>
      <c r="F44" s="29" t="str">
        <f t="shared" si="3"/>
        <v/>
      </c>
      <c r="G44" s="20" t="str">
        <f>IFERROR(IF(ISODD(ROW()),G43,INDEX(InvTable[Date],MATCH(G43,InvTable[Date],0)+1)),"")</f>
        <v/>
      </c>
      <c r="H44" s="21" t="str">
        <f>IF(G44="","",(IF(ISODD(ROW()),INDEX(InvTable[Inventory],MATCH(G44,InvTable[Date],0)),H43)))</f>
        <v/>
      </c>
    </row>
    <row r="45" spans="5:8" x14ac:dyDescent="0.45">
      <c r="E45" s="28" t="str">
        <f t="shared" si="2"/>
        <v/>
      </c>
      <c r="F45" s="29" t="str">
        <f t="shared" si="3"/>
        <v/>
      </c>
      <c r="G45" s="20" t="str">
        <f>IFERROR(IF(ISODD(ROW()),G44,INDEX(InvTable[Date],MATCH(G44,InvTable[Date],0)+1)),"")</f>
        <v/>
      </c>
      <c r="H45" s="21" t="str">
        <f>IF(G45="","",(IF(ISODD(ROW()),INDEX(InvTable[Inventory],MATCH(G45,InvTable[Date],0)),H44)))</f>
        <v/>
      </c>
    </row>
    <row r="46" spans="5:8" x14ac:dyDescent="0.45">
      <c r="E46" s="28" t="str">
        <f t="shared" si="2"/>
        <v/>
      </c>
      <c r="F46" s="29" t="str">
        <f t="shared" si="3"/>
        <v/>
      </c>
      <c r="G46" s="20" t="str">
        <f>IFERROR(IF(ISODD(ROW()),G45,INDEX(InvTable[Date],MATCH(G45,InvTable[Date],0)+1)),"")</f>
        <v/>
      </c>
      <c r="H46" s="21" t="str">
        <f>IF(G46="","",(IF(ISODD(ROW()),INDEX(InvTable[Inventory],MATCH(G46,InvTable[Date],0)),H45)))</f>
        <v/>
      </c>
    </row>
    <row r="47" spans="5:8" x14ac:dyDescent="0.45">
      <c r="E47" s="28" t="str">
        <f t="shared" si="2"/>
        <v/>
      </c>
      <c r="F47" s="29" t="str">
        <f t="shared" si="3"/>
        <v/>
      </c>
      <c r="G47" s="20" t="str">
        <f>IFERROR(IF(ISODD(ROW()),G46,INDEX(InvTable[Date],MATCH(G46,InvTable[Date],0)+1)),"")</f>
        <v/>
      </c>
      <c r="H47" s="21" t="str">
        <f>IF(G47="","",(IF(ISODD(ROW()),INDEX(InvTable[Inventory],MATCH(G47,InvTable[Date],0)),H46)))</f>
        <v/>
      </c>
    </row>
    <row r="48" spans="5:8" x14ac:dyDescent="0.45">
      <c r="E48" s="28" t="str">
        <f t="shared" si="2"/>
        <v/>
      </c>
      <c r="F48" s="29" t="str">
        <f t="shared" si="3"/>
        <v/>
      </c>
      <c r="G48" s="20" t="str">
        <f>IFERROR(IF(ISODD(ROW()),G47,INDEX(InvTable[Date],MATCH(G47,InvTable[Date],0)+1)),"")</f>
        <v/>
      </c>
      <c r="H48" s="21" t="str">
        <f>IF(G48="","",(IF(ISODD(ROW()),INDEX(InvTable[Inventory],MATCH(G48,InvTable[Date],0)),H47)))</f>
        <v/>
      </c>
    </row>
    <row r="49" spans="5:8" x14ac:dyDescent="0.45">
      <c r="E49" s="28" t="str">
        <f t="shared" si="2"/>
        <v/>
      </c>
      <c r="F49" s="29" t="str">
        <f t="shared" si="3"/>
        <v/>
      </c>
      <c r="G49" s="20" t="str">
        <f>IFERROR(IF(ISODD(ROW()),G48,INDEX(InvTable[Date],MATCH(G48,InvTable[Date],0)+1)),"")</f>
        <v/>
      </c>
      <c r="H49" s="21" t="str">
        <f>IF(G49="","",(IF(ISODD(ROW()),INDEX(InvTable[Inventory],MATCH(G49,InvTable[Date],0)),H48)))</f>
        <v/>
      </c>
    </row>
    <row r="50" spans="5:8" ht="14.65" thickBot="1" x14ac:dyDescent="0.5">
      <c r="E50" s="30" t="str">
        <f t="shared" si="2"/>
        <v/>
      </c>
      <c r="F50" s="31" t="str">
        <f t="shared" si="3"/>
        <v/>
      </c>
      <c r="G50" s="23" t="str">
        <f>IFERROR(IF(ISODD(ROW()),G49,INDEX(InvTable[Date],MATCH(G49,InvTable[Date],0)+1)),"")</f>
        <v/>
      </c>
      <c r="H50" s="22" t="str">
        <f>IF(G50="","",(IF(ISODD(ROW()),INDEX(InvTable[Inventory],MATCH(G50,InvTable[Date],0)),H49)))</f>
        <v/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opLeftCell="A2" zoomScale="70" zoomScaleNormal="70" workbookViewId="0">
      <selection activeCell="D29" sqref="D29"/>
    </sheetView>
  </sheetViews>
  <sheetFormatPr baseColWidth="10" defaultColWidth="9.06640625" defaultRowHeight="14.25" x14ac:dyDescent="0.45"/>
  <cols>
    <col min="1" max="1" width="21.265625" customWidth="1"/>
    <col min="2" max="2" width="10.59765625" customWidth="1"/>
  </cols>
  <sheetData>
    <row r="1" spans="1:7" ht="16.899999999999999" x14ac:dyDescent="0.5">
      <c r="A1" s="1" t="s">
        <v>14</v>
      </c>
      <c r="B1" s="2"/>
      <c r="C1" s="2"/>
      <c r="D1" s="4"/>
    </row>
    <row r="2" spans="1:7" x14ac:dyDescent="0.45">
      <c r="F2" t="s">
        <v>10</v>
      </c>
    </row>
    <row r="3" spans="1:7" x14ac:dyDescent="0.45">
      <c r="A3" s="3" t="s">
        <v>0</v>
      </c>
      <c r="B3" s="3" t="s">
        <v>13</v>
      </c>
      <c r="D3" s="19" t="s">
        <v>12</v>
      </c>
      <c r="E3" s="19" t="s">
        <v>11</v>
      </c>
      <c r="F3" s="19" t="s">
        <v>0</v>
      </c>
      <c r="G3" s="19" t="s">
        <v>9</v>
      </c>
    </row>
    <row r="4" spans="1:7" x14ac:dyDescent="0.45">
      <c r="A4" s="16">
        <v>42747</v>
      </c>
      <c r="B4" s="24">
        <v>44</v>
      </c>
      <c r="D4" s="25"/>
      <c r="E4" s="25"/>
      <c r="F4" s="17">
        <f>A4</f>
        <v>42747</v>
      </c>
      <c r="G4" s="18"/>
    </row>
    <row r="5" spans="1:7" ht="28.5" x14ac:dyDescent="0.45">
      <c r="A5" s="16">
        <v>42767</v>
      </c>
      <c r="B5" s="24">
        <v>47</v>
      </c>
      <c r="D5" s="26" t="str">
        <f>IF(F5="","",IF(AND(ISODD(ROW()),G5-G4&lt;0),TEXT(F5,"dd-mmm")&amp; CHAR(10)&amp;TEXT(G5,"#,##0.00 €"),""))</f>
        <v/>
      </c>
      <c r="E5" s="27" t="str">
        <f>IF(F5="","",IF(AND(ISODD(ROW()),G5-G4&gt;0),TEXT(F5,"dd-mmm")&amp; CHAR(10)&amp;TEXT(G5,"#,##0.00 €"),""))</f>
        <v>12-Jan
44.00 €</v>
      </c>
      <c r="F5" s="20">
        <f>IFERROR(IF(ISODD(ROW()),F4,INDEX(PriceTable[Date],MATCH(F4,PriceTable[Date],0)+1)),"")</f>
        <v>42747</v>
      </c>
      <c r="G5" s="21">
        <f>IF(F5="","",(IF(ISODD(ROW()),INDEX(PriceTable[Price],MATCH(F5,PriceTable[Date],0)),G4)))</f>
        <v>44</v>
      </c>
    </row>
    <row r="6" spans="1:7" x14ac:dyDescent="0.45">
      <c r="A6" s="16">
        <v>42786</v>
      </c>
      <c r="B6" s="24">
        <v>30</v>
      </c>
      <c r="D6" s="26" t="str">
        <f t="shared" ref="D6:D50" si="0">IF(F6="","",IF(AND(ISODD(ROW()),G6-G5&lt;0),TEXT(F6,"dd-mmm")&amp; CHAR(10)&amp;TEXT(G6,"#,##0.00 €"),""))</f>
        <v/>
      </c>
      <c r="E6" s="27" t="str">
        <f t="shared" ref="E6:E50" si="1">IF(F6="","",IF(AND(ISODD(ROW()),G6-G5&gt;0),TEXT(F6,"dd-mmm")&amp; CHAR(10)&amp;TEXT(G6,"#,##0.00 €"),""))</f>
        <v/>
      </c>
      <c r="F6" s="20">
        <f>IFERROR(IF(ISODD(ROW()),F5,INDEX(PriceTable[Date],MATCH(F5,PriceTable[Date],0)+1)),"")</f>
        <v>42767</v>
      </c>
      <c r="G6" s="21">
        <f>IF(F6="","",(IF(ISODD(ROW()),INDEX(PriceTable[Price],MATCH(F6,PriceTable[Date],0)),G5)))</f>
        <v>44</v>
      </c>
    </row>
    <row r="7" spans="1:7" ht="28.5" x14ac:dyDescent="0.45">
      <c r="A7" s="16">
        <v>42809</v>
      </c>
      <c r="B7" s="24">
        <v>46</v>
      </c>
      <c r="D7" s="26" t="str">
        <f t="shared" si="0"/>
        <v/>
      </c>
      <c r="E7" s="27" t="str">
        <f t="shared" si="1"/>
        <v>01-Feb
47.00 €</v>
      </c>
      <c r="F7" s="20">
        <f>IFERROR(IF(ISODD(ROW()),F6,INDEX(PriceTable[Date],MATCH(F6,PriceTable[Date],0)+1)),"")</f>
        <v>42767</v>
      </c>
      <c r="G7" s="21">
        <f>IF(F7="","",(IF(ISODD(ROW()),INDEX(PriceTable[Price],MATCH(F7,PriceTable[Date],0)),G6)))</f>
        <v>47</v>
      </c>
    </row>
    <row r="8" spans="1:7" x14ac:dyDescent="0.45">
      <c r="A8" s="16">
        <v>42835</v>
      </c>
      <c r="B8" s="24">
        <v>37</v>
      </c>
      <c r="D8" s="26" t="str">
        <f t="shared" si="0"/>
        <v/>
      </c>
      <c r="E8" s="27" t="str">
        <f t="shared" si="1"/>
        <v/>
      </c>
      <c r="F8" s="20">
        <f>IFERROR(IF(ISODD(ROW()),F7,INDEX(PriceTable[Date],MATCH(F7,PriceTable[Date],0)+1)),"")</f>
        <v>42786</v>
      </c>
      <c r="G8" s="21">
        <f>IF(F8="","",(IF(ISODD(ROW()),INDEX(PriceTable[Price],MATCH(F8,PriceTable[Date],0)),G7)))</f>
        <v>47</v>
      </c>
    </row>
    <row r="9" spans="1:7" ht="28.5" x14ac:dyDescent="0.45">
      <c r="A9" s="16">
        <v>42860</v>
      </c>
      <c r="B9" s="24">
        <v>50</v>
      </c>
      <c r="D9" s="26" t="str">
        <f t="shared" si="0"/>
        <v>20-Feb
30.00 €</v>
      </c>
      <c r="E9" s="27" t="str">
        <f t="shared" si="1"/>
        <v/>
      </c>
      <c r="F9" s="20">
        <f>IFERROR(IF(ISODD(ROW()),F8,INDEX(PriceTable[Date],MATCH(F8,PriceTable[Date],0)+1)),"")</f>
        <v>42786</v>
      </c>
      <c r="G9" s="21">
        <f>IF(F9="","",(IF(ISODD(ROW()),INDEX(PriceTable[Price],MATCH(F9,PriceTable[Date],0)),G8)))</f>
        <v>30</v>
      </c>
    </row>
    <row r="10" spans="1:7" x14ac:dyDescent="0.45">
      <c r="A10" s="16">
        <v>42892</v>
      </c>
      <c r="B10" s="24">
        <v>45</v>
      </c>
      <c r="D10" s="26" t="str">
        <f t="shared" si="0"/>
        <v/>
      </c>
      <c r="E10" s="27" t="str">
        <f t="shared" si="1"/>
        <v/>
      </c>
      <c r="F10" s="20">
        <f>IFERROR(IF(ISODD(ROW()),F9,INDEX(PriceTable[Date],MATCH(F9,PriceTable[Date],0)+1)),"")</f>
        <v>42809</v>
      </c>
      <c r="G10" s="21">
        <f>IF(F10="","",(IF(ISODD(ROW()),INDEX(PriceTable[Price],MATCH(F10,PriceTable[Date],0)),G9)))</f>
        <v>30</v>
      </c>
    </row>
    <row r="11" spans="1:7" ht="28.5" x14ac:dyDescent="0.45">
      <c r="A11" s="16">
        <v>42923</v>
      </c>
      <c r="B11" s="24">
        <v>48</v>
      </c>
      <c r="D11" s="26" t="str">
        <f t="shared" si="0"/>
        <v/>
      </c>
      <c r="E11" s="27" t="str">
        <f t="shared" si="1"/>
        <v>15-Mar
46.00 €</v>
      </c>
      <c r="F11" s="20">
        <f>IFERROR(IF(ISODD(ROW()),F10,INDEX(PriceTable[Date],MATCH(F10,PriceTable[Date],0)+1)),"")</f>
        <v>42809</v>
      </c>
      <c r="G11" s="21">
        <f>IF(F11="","",(IF(ISODD(ROW()),INDEX(PriceTable[Price],MATCH(F11,PriceTable[Date],0)),G10)))</f>
        <v>46</v>
      </c>
    </row>
    <row r="12" spans="1:7" x14ac:dyDescent="0.45">
      <c r="A12" s="16"/>
      <c r="D12" s="26" t="str">
        <f t="shared" si="0"/>
        <v/>
      </c>
      <c r="E12" s="27" t="str">
        <f t="shared" si="1"/>
        <v/>
      </c>
      <c r="F12" s="20">
        <f>IFERROR(IF(ISODD(ROW()),F11,INDEX(PriceTable[Date],MATCH(F11,PriceTable[Date],0)+1)),"")</f>
        <v>42835</v>
      </c>
      <c r="G12" s="21">
        <f>IF(F12="","",(IF(ISODD(ROW()),INDEX(PriceTable[Price],MATCH(F12,PriceTable[Date],0)),G11)))</f>
        <v>46</v>
      </c>
    </row>
    <row r="13" spans="1:7" ht="28.5" x14ac:dyDescent="0.45">
      <c r="D13" s="26" t="str">
        <f t="shared" si="0"/>
        <v>10-Apr
37.00 €</v>
      </c>
      <c r="E13" s="27" t="str">
        <f t="shared" si="1"/>
        <v/>
      </c>
      <c r="F13" s="20">
        <f>IFERROR(IF(ISODD(ROW()),F12,INDEX(PriceTable[Date],MATCH(F12,PriceTable[Date],0)+1)),"")</f>
        <v>42835</v>
      </c>
      <c r="G13" s="21">
        <f>IF(F13="","",(IF(ISODD(ROW()),INDEX(PriceTable[Price],MATCH(F13,PriceTable[Date],0)),G12)))</f>
        <v>37</v>
      </c>
    </row>
    <row r="14" spans="1:7" x14ac:dyDescent="0.45">
      <c r="D14" s="26" t="str">
        <f t="shared" si="0"/>
        <v/>
      </c>
      <c r="E14" s="27" t="str">
        <f t="shared" si="1"/>
        <v/>
      </c>
      <c r="F14" s="20">
        <f>IFERROR(IF(ISODD(ROW()),F13,INDEX(PriceTable[Date],MATCH(F13,PriceTable[Date],0)+1)),"")</f>
        <v>42860</v>
      </c>
      <c r="G14" s="21">
        <f>IF(F14="","",(IF(ISODD(ROW()),INDEX(PriceTable[Price],MATCH(F14,PriceTable[Date],0)),G13)))</f>
        <v>37</v>
      </c>
    </row>
    <row r="15" spans="1:7" ht="28.5" x14ac:dyDescent="0.45">
      <c r="D15" s="26" t="str">
        <f t="shared" si="0"/>
        <v/>
      </c>
      <c r="E15" s="27" t="str">
        <f t="shared" si="1"/>
        <v>05-May
50.00 €</v>
      </c>
      <c r="F15" s="20">
        <f>IFERROR(IF(ISODD(ROW()),F14,INDEX(PriceTable[Date],MATCH(F14,PriceTable[Date],0)+1)),"")</f>
        <v>42860</v>
      </c>
      <c r="G15" s="21">
        <f>IF(F15="","",(IF(ISODD(ROW()),INDEX(PriceTable[Price],MATCH(F15,PriceTable[Date],0)),G14)))</f>
        <v>50</v>
      </c>
    </row>
    <row r="16" spans="1:7" x14ac:dyDescent="0.45">
      <c r="D16" s="26" t="str">
        <f t="shared" si="0"/>
        <v/>
      </c>
      <c r="E16" s="27" t="str">
        <f t="shared" si="1"/>
        <v/>
      </c>
      <c r="F16" s="20">
        <f>IFERROR(IF(ISODD(ROW()),F15,INDEX(PriceTable[Date],MATCH(F15,PriceTable[Date],0)+1)),"")</f>
        <v>42892</v>
      </c>
      <c r="G16" s="21">
        <f>IF(F16="","",(IF(ISODD(ROW()),INDEX(PriceTable[Price],MATCH(F16,PriceTable[Date],0)),G15)))</f>
        <v>50</v>
      </c>
    </row>
    <row r="17" spans="4:7" ht="28.5" x14ac:dyDescent="0.45">
      <c r="D17" s="26" t="str">
        <f t="shared" si="0"/>
        <v>06-Jun
45.00 €</v>
      </c>
      <c r="E17" s="27" t="str">
        <f t="shared" si="1"/>
        <v/>
      </c>
      <c r="F17" s="20">
        <f>IFERROR(IF(ISODD(ROW()),F16,INDEX(PriceTable[Date],MATCH(F16,PriceTable[Date],0)+1)),"")</f>
        <v>42892</v>
      </c>
      <c r="G17" s="21">
        <f>IF(F17="","",(IF(ISODD(ROW()),INDEX(PriceTable[Price],MATCH(F17,PriceTable[Date],0)),G16)))</f>
        <v>45</v>
      </c>
    </row>
    <row r="18" spans="4:7" x14ac:dyDescent="0.45">
      <c r="D18" s="26" t="str">
        <f t="shared" si="0"/>
        <v/>
      </c>
      <c r="E18" s="27" t="str">
        <f t="shared" si="1"/>
        <v/>
      </c>
      <c r="F18" s="20">
        <f>IFERROR(IF(ISODD(ROW()),F17,INDEX(PriceTable[Date],MATCH(F17,PriceTable[Date],0)+1)),"")</f>
        <v>42923</v>
      </c>
      <c r="G18" s="21">
        <f>IF(F18="","",(IF(ISODD(ROW()),INDEX(PriceTable[Price],MATCH(F18,PriceTable[Date],0)),G17)))</f>
        <v>45</v>
      </c>
    </row>
    <row r="19" spans="4:7" ht="28.5" x14ac:dyDescent="0.45">
      <c r="D19" s="26" t="str">
        <f t="shared" si="0"/>
        <v/>
      </c>
      <c r="E19" s="27" t="str">
        <f t="shared" si="1"/>
        <v>07-Jul
48.00 €</v>
      </c>
      <c r="F19" s="20">
        <f>IFERROR(IF(ISODD(ROW()),F18,INDEX(PriceTable[Date],MATCH(F18,PriceTable[Date],0)+1)),"")</f>
        <v>42923</v>
      </c>
      <c r="G19" s="21">
        <f>IF(F19="","",(IF(ISODD(ROW()),INDEX(PriceTable[Price],MATCH(F19,PriceTable[Date],0)),G18)))</f>
        <v>48</v>
      </c>
    </row>
    <row r="20" spans="4:7" x14ac:dyDescent="0.45">
      <c r="D20" s="26" t="str">
        <f t="shared" si="0"/>
        <v/>
      </c>
      <c r="E20" s="27" t="str">
        <f t="shared" si="1"/>
        <v/>
      </c>
      <c r="F20" s="20" t="str">
        <f>IFERROR(IF(ISODD(ROW()),F19,INDEX(PriceTable[Date],MATCH(F19,PriceTable[Date],0)+1)),"")</f>
        <v/>
      </c>
      <c r="G20" s="21" t="str">
        <f>IF(F20="","",(IF(ISODD(ROW()),INDEX(PriceTable[Price],MATCH(F20,PriceTable[Date],0)),G19)))</f>
        <v/>
      </c>
    </row>
    <row r="21" spans="4:7" x14ac:dyDescent="0.45">
      <c r="D21" s="26" t="str">
        <f t="shared" si="0"/>
        <v/>
      </c>
      <c r="E21" s="27" t="str">
        <f t="shared" si="1"/>
        <v/>
      </c>
      <c r="F21" s="20" t="str">
        <f>IFERROR(IF(ISODD(ROW()),F20,INDEX(PriceTable[Date],MATCH(F20,PriceTable[Date],0)+1)),"")</f>
        <v/>
      </c>
      <c r="G21" s="21" t="str">
        <f>IF(F21="","",(IF(ISODD(ROW()),INDEX(PriceTable[Price],MATCH(F21,PriceTable[Date],0)),G20)))</f>
        <v/>
      </c>
    </row>
    <row r="22" spans="4:7" x14ac:dyDescent="0.45">
      <c r="D22" s="26" t="str">
        <f t="shared" si="0"/>
        <v/>
      </c>
      <c r="E22" s="27" t="str">
        <f t="shared" si="1"/>
        <v/>
      </c>
      <c r="F22" s="20" t="str">
        <f>IFERROR(IF(ISODD(ROW()),F21,INDEX(PriceTable[Date],MATCH(F21,PriceTable[Date],0)+1)),"")</f>
        <v/>
      </c>
      <c r="G22" s="21" t="str">
        <f>IF(F22="","",(IF(ISODD(ROW()),INDEX(PriceTable[Price],MATCH(F22,PriceTable[Date],0)),G21)))</f>
        <v/>
      </c>
    </row>
    <row r="23" spans="4:7" x14ac:dyDescent="0.45">
      <c r="D23" s="26" t="str">
        <f t="shared" si="0"/>
        <v/>
      </c>
      <c r="E23" s="27" t="str">
        <f t="shared" si="1"/>
        <v/>
      </c>
      <c r="F23" s="20" t="str">
        <f>IFERROR(IF(ISODD(ROW()),F22,INDEX(PriceTable[Date],MATCH(F22,PriceTable[Date],0)+1)),"")</f>
        <v/>
      </c>
      <c r="G23" s="21" t="str">
        <f>IF(F23="","",(IF(ISODD(ROW()),INDEX(PriceTable[Price],MATCH(F23,PriceTable[Date],0)),G22)))</f>
        <v/>
      </c>
    </row>
    <row r="24" spans="4:7" x14ac:dyDescent="0.45">
      <c r="D24" s="26" t="str">
        <f t="shared" si="0"/>
        <v/>
      </c>
      <c r="E24" s="27" t="str">
        <f t="shared" si="1"/>
        <v/>
      </c>
      <c r="F24" s="20" t="str">
        <f>IFERROR(IF(ISODD(ROW()),F23,INDEX(PriceTable[Date],MATCH(F23,PriceTable[Date],0)+1)),"")</f>
        <v/>
      </c>
      <c r="G24" s="21" t="str">
        <f>IF(F24="","",(IF(ISODD(ROW()),INDEX(PriceTable[Price],MATCH(F24,PriceTable[Date],0)),G23)))</f>
        <v/>
      </c>
    </row>
    <row r="25" spans="4:7" x14ac:dyDescent="0.45">
      <c r="D25" s="26" t="str">
        <f t="shared" si="0"/>
        <v/>
      </c>
      <c r="E25" s="27" t="str">
        <f t="shared" si="1"/>
        <v/>
      </c>
      <c r="F25" s="20" t="str">
        <f>IFERROR(IF(ISODD(ROW()),F24,INDEX(PriceTable[Date],MATCH(F24,PriceTable[Date],0)+1)),"")</f>
        <v/>
      </c>
      <c r="G25" s="21" t="str">
        <f>IF(F25="","",(IF(ISODD(ROW()),INDEX(PriceTable[Price],MATCH(F25,PriceTable[Date],0)),G24)))</f>
        <v/>
      </c>
    </row>
    <row r="26" spans="4:7" x14ac:dyDescent="0.45">
      <c r="D26" s="28" t="str">
        <f t="shared" si="0"/>
        <v/>
      </c>
      <c r="E26" s="29" t="str">
        <f t="shared" si="1"/>
        <v/>
      </c>
      <c r="F26" s="20" t="str">
        <f>IFERROR(IF(ISODD(ROW()),F25,INDEX(PriceTable[Date],MATCH(F25,PriceTable[Date],0)+1)),"")</f>
        <v/>
      </c>
      <c r="G26" s="21" t="str">
        <f>IF(F26="","",(IF(ISODD(ROW()),INDEX(PriceTable[Price],MATCH(F26,PriceTable[Date],0)),G25)))</f>
        <v/>
      </c>
    </row>
    <row r="27" spans="4:7" x14ac:dyDescent="0.45">
      <c r="D27" s="28" t="str">
        <f t="shared" si="0"/>
        <v/>
      </c>
      <c r="E27" s="29" t="str">
        <f t="shared" si="1"/>
        <v/>
      </c>
      <c r="F27" s="20" t="str">
        <f>IFERROR(IF(ISODD(ROW()),F26,INDEX(PriceTable[Date],MATCH(F26,PriceTable[Date],0)+1)),"")</f>
        <v/>
      </c>
      <c r="G27" s="21" t="str">
        <f>IF(F27="","",(IF(ISODD(ROW()),INDEX(PriceTable[Price],MATCH(F27,PriceTable[Date],0)),G26)))</f>
        <v/>
      </c>
    </row>
    <row r="28" spans="4:7" x14ac:dyDescent="0.45">
      <c r="D28" s="28" t="str">
        <f t="shared" si="0"/>
        <v/>
      </c>
      <c r="E28" s="29" t="str">
        <f t="shared" si="1"/>
        <v/>
      </c>
      <c r="F28" s="20" t="str">
        <f>IFERROR(IF(ISODD(ROW()),F27,INDEX(PriceTable[Date],MATCH(F27,PriceTable[Date],0)+1)),"")</f>
        <v/>
      </c>
      <c r="G28" s="21" t="str">
        <f>IF(F28="","",(IF(ISODD(ROW()),INDEX(PriceTable[Price],MATCH(F28,PriceTable[Date],0)),G27)))</f>
        <v/>
      </c>
    </row>
    <row r="29" spans="4:7" x14ac:dyDescent="0.45">
      <c r="D29" s="28" t="str">
        <f t="shared" si="0"/>
        <v/>
      </c>
      <c r="E29" s="29" t="str">
        <f t="shared" si="1"/>
        <v/>
      </c>
      <c r="F29" s="20" t="str">
        <f>IFERROR(IF(ISODD(ROW()),F28,INDEX(PriceTable[Date],MATCH(F28,PriceTable[Date],0)+1)),"")</f>
        <v/>
      </c>
      <c r="G29" s="21" t="str">
        <f>IF(F29="","",(IF(ISODD(ROW()),INDEX(PriceTable[Price],MATCH(F29,PriceTable[Date],0)),G28)))</f>
        <v/>
      </c>
    </row>
    <row r="30" spans="4:7" x14ac:dyDescent="0.45">
      <c r="D30" s="28" t="str">
        <f t="shared" si="0"/>
        <v/>
      </c>
      <c r="E30" s="29" t="str">
        <f t="shared" si="1"/>
        <v/>
      </c>
      <c r="F30" s="20" t="str">
        <f>IFERROR(IF(ISODD(ROW()),F29,INDEX(PriceTable[Date],MATCH(F29,PriceTable[Date],0)+1)),"")</f>
        <v/>
      </c>
      <c r="G30" s="21" t="str">
        <f>IF(F30="","",(IF(ISODD(ROW()),INDEX(PriceTable[Price],MATCH(F30,PriceTable[Date],0)),G29)))</f>
        <v/>
      </c>
    </row>
    <row r="31" spans="4:7" x14ac:dyDescent="0.45">
      <c r="D31" s="28" t="str">
        <f t="shared" si="0"/>
        <v/>
      </c>
      <c r="E31" s="29" t="str">
        <f t="shared" si="1"/>
        <v/>
      </c>
      <c r="F31" s="20" t="str">
        <f>IFERROR(IF(ISODD(ROW()),F30,INDEX(PriceTable[Date],MATCH(F30,PriceTable[Date],0)+1)),"")</f>
        <v/>
      </c>
      <c r="G31" s="21" t="str">
        <f>IF(F31="","",(IF(ISODD(ROW()),INDEX(PriceTable[Price],MATCH(F31,PriceTable[Date],0)),G30)))</f>
        <v/>
      </c>
    </row>
    <row r="32" spans="4:7" x14ac:dyDescent="0.45">
      <c r="D32" s="28" t="str">
        <f t="shared" si="0"/>
        <v/>
      </c>
      <c r="E32" s="29" t="str">
        <f t="shared" si="1"/>
        <v/>
      </c>
      <c r="F32" s="20" t="str">
        <f>IFERROR(IF(ISODD(ROW()),F31,INDEX(PriceTable[Date],MATCH(F31,PriceTable[Date],0)+1)),"")</f>
        <v/>
      </c>
      <c r="G32" s="21" t="str">
        <f>IF(F32="","",(IF(ISODD(ROW()),INDEX(PriceTable[Price],MATCH(F32,PriceTable[Date],0)),G31)))</f>
        <v/>
      </c>
    </row>
    <row r="33" spans="4:7" x14ac:dyDescent="0.45">
      <c r="D33" s="28" t="str">
        <f t="shared" si="0"/>
        <v/>
      </c>
      <c r="E33" s="29" t="str">
        <f t="shared" si="1"/>
        <v/>
      </c>
      <c r="F33" s="20" t="str">
        <f>IFERROR(IF(ISODD(ROW()),F32,INDEX(PriceTable[Date],MATCH(F32,PriceTable[Date],0)+1)),"")</f>
        <v/>
      </c>
      <c r="G33" s="21" t="str">
        <f>IF(F33="","",(IF(ISODD(ROW()),INDEX(PriceTable[Price],MATCH(F33,PriceTable[Date],0)),G32)))</f>
        <v/>
      </c>
    </row>
    <row r="34" spans="4:7" x14ac:dyDescent="0.45">
      <c r="D34" s="28" t="str">
        <f t="shared" si="0"/>
        <v/>
      </c>
      <c r="E34" s="29" t="str">
        <f t="shared" si="1"/>
        <v/>
      </c>
      <c r="F34" s="20" t="str">
        <f>IFERROR(IF(ISODD(ROW()),F33,INDEX(PriceTable[Date],MATCH(F33,PriceTable[Date],0)+1)),"")</f>
        <v/>
      </c>
      <c r="G34" s="21" t="str">
        <f>IF(F34="","",(IF(ISODD(ROW()),INDEX(PriceTable[Price],MATCH(F34,PriceTable[Date],0)),G33)))</f>
        <v/>
      </c>
    </row>
    <row r="35" spans="4:7" x14ac:dyDescent="0.45">
      <c r="D35" s="28" t="str">
        <f t="shared" si="0"/>
        <v/>
      </c>
      <c r="E35" s="29" t="str">
        <f t="shared" si="1"/>
        <v/>
      </c>
      <c r="F35" s="20" t="str">
        <f>IFERROR(IF(ISODD(ROW()),F34,INDEX(PriceTable[Date],MATCH(F34,PriceTable[Date],0)+1)),"")</f>
        <v/>
      </c>
      <c r="G35" s="21" t="str">
        <f>IF(F35="","",(IF(ISODD(ROW()),INDEX(PriceTable[Price],MATCH(F35,PriceTable[Date],0)),G34)))</f>
        <v/>
      </c>
    </row>
    <row r="36" spans="4:7" x14ac:dyDescent="0.45">
      <c r="D36" s="28" t="str">
        <f t="shared" si="0"/>
        <v/>
      </c>
      <c r="E36" s="29" t="str">
        <f t="shared" si="1"/>
        <v/>
      </c>
      <c r="F36" s="20" t="str">
        <f>IFERROR(IF(ISODD(ROW()),F35,INDEX(PriceTable[Date],MATCH(F35,PriceTable[Date],0)+1)),"")</f>
        <v/>
      </c>
      <c r="G36" s="21" t="str">
        <f>IF(F36="","",(IF(ISODD(ROW()),INDEX(PriceTable[Price],MATCH(F36,PriceTable[Date],0)),G35)))</f>
        <v/>
      </c>
    </row>
    <row r="37" spans="4:7" x14ac:dyDescent="0.45">
      <c r="D37" s="28" t="str">
        <f t="shared" si="0"/>
        <v/>
      </c>
      <c r="E37" s="29" t="str">
        <f t="shared" si="1"/>
        <v/>
      </c>
      <c r="F37" s="20" t="str">
        <f>IFERROR(IF(ISODD(ROW()),F36,INDEX(PriceTable[Date],MATCH(F36,PriceTable[Date],0)+1)),"")</f>
        <v/>
      </c>
      <c r="G37" s="21" t="str">
        <f>IF(F37="","",(IF(ISODD(ROW()),INDEX(PriceTable[Price],MATCH(F37,PriceTable[Date],0)),G36)))</f>
        <v/>
      </c>
    </row>
    <row r="38" spans="4:7" x14ac:dyDescent="0.45">
      <c r="D38" s="28" t="str">
        <f t="shared" si="0"/>
        <v/>
      </c>
      <c r="E38" s="29" t="str">
        <f t="shared" si="1"/>
        <v/>
      </c>
      <c r="F38" s="20" t="str">
        <f>IFERROR(IF(ISODD(ROW()),F37,INDEX(PriceTable[Date],MATCH(F37,PriceTable[Date],0)+1)),"")</f>
        <v/>
      </c>
      <c r="G38" s="21" t="str">
        <f>IF(F38="","",(IF(ISODD(ROW()),INDEX(PriceTable[Price],MATCH(F38,PriceTable[Date],0)),G37)))</f>
        <v/>
      </c>
    </row>
    <row r="39" spans="4:7" x14ac:dyDescent="0.45">
      <c r="D39" s="28" t="str">
        <f t="shared" si="0"/>
        <v/>
      </c>
      <c r="E39" s="29" t="str">
        <f t="shared" si="1"/>
        <v/>
      </c>
      <c r="F39" s="20" t="str">
        <f>IFERROR(IF(ISODD(ROW()),F38,INDEX(PriceTable[Date],MATCH(F38,PriceTable[Date],0)+1)),"")</f>
        <v/>
      </c>
      <c r="G39" s="21" t="str">
        <f>IF(F39="","",(IF(ISODD(ROW()),INDEX(PriceTable[Price],MATCH(F39,PriceTable[Date],0)),G38)))</f>
        <v/>
      </c>
    </row>
    <row r="40" spans="4:7" x14ac:dyDescent="0.45">
      <c r="D40" s="28" t="str">
        <f t="shared" si="0"/>
        <v/>
      </c>
      <c r="E40" s="29" t="str">
        <f t="shared" si="1"/>
        <v/>
      </c>
      <c r="F40" s="20" t="str">
        <f>IFERROR(IF(ISODD(ROW()),F39,INDEX(PriceTable[Date],MATCH(F39,PriceTable[Date],0)+1)),"")</f>
        <v/>
      </c>
      <c r="G40" s="21" t="str">
        <f>IF(F40="","",(IF(ISODD(ROW()),INDEX(PriceTable[Price],MATCH(F40,PriceTable[Date],0)),G39)))</f>
        <v/>
      </c>
    </row>
    <row r="41" spans="4:7" x14ac:dyDescent="0.45">
      <c r="D41" s="28" t="str">
        <f t="shared" si="0"/>
        <v/>
      </c>
      <c r="E41" s="29" t="str">
        <f t="shared" si="1"/>
        <v/>
      </c>
      <c r="F41" s="20" t="str">
        <f>IFERROR(IF(ISODD(ROW()),F40,INDEX(PriceTable[Date],MATCH(F40,PriceTable[Date],0)+1)),"")</f>
        <v/>
      </c>
      <c r="G41" s="21" t="str">
        <f>IF(F41="","",(IF(ISODD(ROW()),INDEX(PriceTable[Price],MATCH(F41,PriceTable[Date],0)),G40)))</f>
        <v/>
      </c>
    </row>
    <row r="42" spans="4:7" x14ac:dyDescent="0.45">
      <c r="D42" s="28" t="str">
        <f t="shared" si="0"/>
        <v/>
      </c>
      <c r="E42" s="29" t="str">
        <f t="shared" si="1"/>
        <v/>
      </c>
      <c r="F42" s="20" t="str">
        <f>IFERROR(IF(ISODD(ROW()),F41,INDEX(PriceTable[Date],MATCH(F41,PriceTable[Date],0)+1)),"")</f>
        <v/>
      </c>
      <c r="G42" s="21" t="str">
        <f>IF(F42="","",(IF(ISODD(ROW()),INDEX(PriceTable[Price],MATCH(F42,PriceTable[Date],0)),G41)))</f>
        <v/>
      </c>
    </row>
    <row r="43" spans="4:7" x14ac:dyDescent="0.45">
      <c r="D43" s="28" t="str">
        <f t="shared" si="0"/>
        <v/>
      </c>
      <c r="E43" s="29" t="str">
        <f t="shared" si="1"/>
        <v/>
      </c>
      <c r="F43" s="20" t="str">
        <f>IFERROR(IF(ISODD(ROW()),F42,INDEX(PriceTable[Date],MATCH(F42,PriceTable[Date],0)+1)),"")</f>
        <v/>
      </c>
      <c r="G43" s="21" t="str">
        <f>IF(F43="","",(IF(ISODD(ROW()),INDEX(PriceTable[Price],MATCH(F43,PriceTable[Date],0)),G42)))</f>
        <v/>
      </c>
    </row>
    <row r="44" spans="4:7" x14ac:dyDescent="0.45">
      <c r="D44" s="28" t="str">
        <f t="shared" si="0"/>
        <v/>
      </c>
      <c r="E44" s="29" t="str">
        <f t="shared" si="1"/>
        <v/>
      </c>
      <c r="F44" s="20" t="str">
        <f>IFERROR(IF(ISODD(ROW()),F43,INDEX(PriceTable[Date],MATCH(F43,PriceTable[Date],0)+1)),"")</f>
        <v/>
      </c>
      <c r="G44" s="21" t="str">
        <f>IF(F44="","",(IF(ISODD(ROW()),INDEX(PriceTable[Price],MATCH(F44,PriceTable[Date],0)),G43)))</f>
        <v/>
      </c>
    </row>
    <row r="45" spans="4:7" x14ac:dyDescent="0.45">
      <c r="D45" s="28" t="str">
        <f t="shared" si="0"/>
        <v/>
      </c>
      <c r="E45" s="29" t="str">
        <f t="shared" si="1"/>
        <v/>
      </c>
      <c r="F45" s="20" t="str">
        <f>IFERROR(IF(ISODD(ROW()),F44,INDEX(PriceTable[Date],MATCH(F44,PriceTable[Date],0)+1)),"")</f>
        <v/>
      </c>
      <c r="G45" s="21" t="str">
        <f>IF(F45="","",(IF(ISODD(ROW()),INDEX(PriceTable[Price],MATCH(F45,PriceTable[Date],0)),G44)))</f>
        <v/>
      </c>
    </row>
    <row r="46" spans="4:7" x14ac:dyDescent="0.45">
      <c r="D46" s="28" t="str">
        <f t="shared" si="0"/>
        <v/>
      </c>
      <c r="E46" s="29" t="str">
        <f t="shared" si="1"/>
        <v/>
      </c>
      <c r="F46" s="20" t="str">
        <f>IFERROR(IF(ISODD(ROW()),F45,INDEX(PriceTable[Date],MATCH(F45,PriceTable[Date],0)+1)),"")</f>
        <v/>
      </c>
      <c r="G46" s="21" t="str">
        <f>IF(F46="","",(IF(ISODD(ROW()),INDEX(PriceTable[Price],MATCH(F46,PriceTable[Date],0)),G45)))</f>
        <v/>
      </c>
    </row>
    <row r="47" spans="4:7" x14ac:dyDescent="0.45">
      <c r="D47" s="28" t="str">
        <f t="shared" si="0"/>
        <v/>
      </c>
      <c r="E47" s="29" t="str">
        <f t="shared" si="1"/>
        <v/>
      </c>
      <c r="F47" s="20" t="str">
        <f>IFERROR(IF(ISODD(ROW()),F46,INDEX(PriceTable[Date],MATCH(F46,PriceTable[Date],0)+1)),"")</f>
        <v/>
      </c>
      <c r="G47" s="21" t="str">
        <f>IF(F47="","",(IF(ISODD(ROW()),INDEX(PriceTable[Price],MATCH(F47,PriceTable[Date],0)),G46)))</f>
        <v/>
      </c>
    </row>
    <row r="48" spans="4:7" x14ac:dyDescent="0.45">
      <c r="D48" s="28" t="str">
        <f t="shared" si="0"/>
        <v/>
      </c>
      <c r="E48" s="29" t="str">
        <f t="shared" si="1"/>
        <v/>
      </c>
      <c r="F48" s="20" t="str">
        <f>IFERROR(IF(ISODD(ROW()),F47,INDEX(PriceTable[Date],MATCH(F47,PriceTable[Date],0)+1)),"")</f>
        <v/>
      </c>
      <c r="G48" s="21" t="str">
        <f>IF(F48="","",(IF(ISODD(ROW()),INDEX(PriceTable[Price],MATCH(F48,PriceTable[Date],0)),G47)))</f>
        <v/>
      </c>
    </row>
    <row r="49" spans="4:7" x14ac:dyDescent="0.45">
      <c r="D49" s="28" t="str">
        <f t="shared" si="0"/>
        <v/>
      </c>
      <c r="E49" s="29" t="str">
        <f t="shared" si="1"/>
        <v/>
      </c>
      <c r="F49" s="20" t="str">
        <f>IFERROR(IF(ISODD(ROW()),F48,INDEX(PriceTable[Date],MATCH(F48,PriceTable[Date],0)+1)),"")</f>
        <v/>
      </c>
      <c r="G49" s="21" t="str">
        <f>IF(F49="","",(IF(ISODD(ROW()),INDEX(PriceTable[Price],MATCH(F49,PriceTable[Date],0)),G48)))</f>
        <v/>
      </c>
    </row>
    <row r="50" spans="4:7" ht="14.65" thickBot="1" x14ac:dyDescent="0.5">
      <c r="D50" s="30" t="str">
        <f t="shared" si="0"/>
        <v/>
      </c>
      <c r="E50" s="31" t="str">
        <f t="shared" si="1"/>
        <v/>
      </c>
      <c r="F50" s="23" t="str">
        <f>IFERROR(IF(ISODD(ROW()),F49,INDEX(PriceTable[Date],MATCH(F49,PriceTable[Date],0)+1)),"")</f>
        <v/>
      </c>
      <c r="G50" s="22" t="str">
        <f>IF(F50="","",(IF(ISODD(ROW()),INDEX(PriceTable[Price],MATCH(F50,PriceTable[Date],0)),G49)))</f>
        <v/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317DAB3-18E2-43CF-B59C-A324CDD2E8B4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Notes</vt:lpstr>
      <vt:lpstr>Intro</vt:lpstr>
      <vt:lpstr>StepChart_ErrorBar</vt:lpstr>
      <vt:lpstr>Inventory_Line</vt:lpstr>
      <vt:lpstr>Price_Line</vt:lpstr>
    </vt:vector>
  </TitlesOfParts>
  <Company>www.xelplus.com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Excel Step Chart</dc:subject>
  <dc:creator>Bart Titulaer, Leila Gharani</dc:creator>
  <dc:description>Model made by Bart Titulaer,  lecturer at Fontys International Business School in Venlo, Netherlands</dc:description>
  <cp:lastModifiedBy>Leila Gharani</cp:lastModifiedBy>
  <dcterms:created xsi:type="dcterms:W3CDTF">2017-11-08T11:52:08Z</dcterms:created>
  <dcterms:modified xsi:type="dcterms:W3CDTF">2018-05-07T17:58:22Z</dcterms:modified>
</cp:coreProperties>
</file>