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D:\OneDrive\YouTube\YT_2019\201905\NumbersToWords\"/>
    </mc:Choice>
  </mc:AlternateContent>
  <xr:revisionPtr revIDLastSave="20" documentId="8_{3CB27439-B1AC-4CD5-A033-88795EB2BA4A}" xr6:coauthVersionLast="43" xr6:coauthVersionMax="43" xr10:uidLastSave="{CB766626-8F0E-457D-8B98-3D0A27FBDBEA}"/>
  <bookViews>
    <workbookView xWindow="-98" yWindow="-98" windowWidth="28996" windowHeight="15796" activeTab="1" xr2:uid="{00000000-000D-0000-FFFF-FFFF00000000}"/>
  </bookViews>
  <sheets>
    <sheet name="More --&gt;" sheetId="6" r:id="rId1"/>
    <sheet name="Words (2 decimal places)" sheetId="5" r:id="rId2"/>
    <sheet name="Method" sheetId="8" r:id="rId3"/>
    <sheet name="VersionUSA" sheetId="9" r:id="rId4"/>
    <sheet name="VersionBillions" sheetId="7" r:id="rId5"/>
    <sheet name="VersionINR_QAR_BHD_Round"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0" l="1"/>
  <c r="D24" i="10"/>
  <c r="D22" i="10"/>
  <c r="D20" i="10"/>
  <c r="D12" i="10"/>
  <c r="C12" i="10"/>
  <c r="C10" i="10"/>
  <c r="D10" i="10" s="1"/>
  <c r="D8" i="10"/>
  <c r="C8" i="10"/>
  <c r="D6" i="10"/>
  <c r="B4" i="9" l="1"/>
  <c r="M13" i="8"/>
  <c r="B11" i="8"/>
  <c r="M9" i="8"/>
  <c r="G9" i="8"/>
  <c r="F9" i="8"/>
  <c r="L9" i="8" s="1"/>
  <c r="E9" i="8"/>
  <c r="J9" i="8" s="1"/>
  <c r="G8" i="8"/>
  <c r="F8" i="8"/>
  <c r="J8" i="8" s="1"/>
  <c r="E8" i="8"/>
  <c r="I8" i="8" s="1"/>
  <c r="G7" i="8"/>
  <c r="F7" i="8"/>
  <c r="K7" i="8" s="1"/>
  <c r="E7" i="8"/>
  <c r="M7" i="8" s="1"/>
  <c r="B4" i="7"/>
  <c r="B6" i="9"/>
  <c r="B6" i="7"/>
  <c r="B8" i="9" l="1"/>
  <c r="L8" i="8"/>
  <c r="K8" i="8"/>
  <c r="M8" i="8"/>
  <c r="J7" i="8"/>
  <c r="L7" i="8"/>
  <c r="I7" i="8"/>
  <c r="I9" i="8"/>
  <c r="K9" i="8"/>
  <c r="B5" i="7"/>
  <c r="B4" i="5"/>
  <c r="B6" i="5" a="1"/>
  <c r="B6" i="5" l="1"/>
  <c r="B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<sst xmlns="http://schemas.openxmlformats.org/spreadsheetml/2006/main" count="39" uniqueCount="28">
  <si>
    <t>Maximum number is 999,999,999</t>
  </si>
  <si>
    <t>can be unlocked without password</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</si>
  <si>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</si>
  <si>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</si>
  <si>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</si>
  <si>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</si>
  <si>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</si>
  <si>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</si>
  <si>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</si>
  <si>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</si>
  <si>
    <t>Works for Billions as well</t>
  </si>
  <si>
    <t>Improvement to shorten formula</t>
  </si>
  <si>
    <t>millions</t>
  </si>
  <si>
    <t>thousands</t>
  </si>
  <si>
    <t>hundreds</t>
  </si>
  <si>
    <t>Note - all IF functions need double negative before LEFT, MID, RIGHT - but CHOOSE works OK without double negative</t>
  </si>
  <si>
    <t>(Next sheet uses slightly shorter final formula)</t>
  </si>
  <si>
    <t>=CHOOSE(LEFT(TEXT(B12,"000000000"))+1,,"One","Two","Three","Four","Five","Six","Seven","Eight","Nine")&amp;
IF(--LEFT(TEXT(B12,"000000000"))=0,,IF(AND(--MID(TEXT(B12,"000000000"),2,1)=0,--MID(TEXT(B12,"000000000"),3,1)=0)," Hundred"," Hundred and "))&amp;
CHOOSE(MID(TEXT(B12,"000000000"),2,1)+1,,,"Twenty ","Thirty ","Forty ","Fifty ","Sixty ","Seventy ","Eighty ","Ninety ")&amp;
IF(--MID(TEXT(B12,"000000000"),2,1)&lt;&gt;1,CHOOSE(MID(TEXT(B12,"000000000"),3,1)+1,,"One","Two","Three","Four","Five","Six","Seven","Eight","Nine"),CHOOSE(MID(TEXT(B12,"000000000"),3,1)+1,"Ten","Eleven","Twelve","Thirteen","Fourteen","Fifteen","Sixteen","Seventeen","Eighteen","Nineteen"))&amp;
IF((--LEFT(TEXT(B12,"000000000"))+MID(TEXT(B12,"000000000"),2,1)+MID(TEXT(B12,"000000000"),3,1))=0,,IF(AND((--MID(TEXT(B12,"000000000"),4,1)+MID(TEXT(B12,"000000000"),5,1)+MID(TEXT(B12,"000000000"),6,1)+MID(TEXT(B12,"000000000"),7,1))=0,(--MID(TEXT(B12,"000000000"),8,1)+RIGHT(TEXT(B12,"000000000")))&gt;0)," Million and "," Million "))&amp;
CHOOSE(MID(TEXT(B12,"000000000"),4,1)+1,,"One","Two","Three","Four","Five","Six","Seven","Eight","Nine")&amp;
IF(--MID(TEXT(B12,"000000000"),4,1)=0,,IF(AND(--MID(TEXT(B12,"000000000"),5,1)=0,--MID(TEXT(B12,"000000000"),6,1)=0)," Hundred "," Hundred and "))&amp;
CHOOSE(MID(TEXT(B12,"000000000"),5,1)+1,,,"Twenty ","Thirty ","Forty ","Fifty ","Sixty ","Seventy ","Eighty ","Ninety ")&amp;
IF(--MID(TEXT(B12,"000000000"),5,1)&lt;&gt;1,CHOOSE(MID(TEXT(B12,"000000000"),6,1)+1,,"One","Two","Three","Four","Five","Six","Seven","Eight","Nine"),CHOOSE(MID(TEXT(B12,"000000000"),6,1)+1,"Ten","Eleven","Twelve","Thirteen","Fourteen","Fifteen","Sixteen","Seventeen","Eighteen","Nineteen"))&amp;
IF((--MID(TEXT(B12,"000000000"),4,1)+MID(TEXT(B12,"000000000"),5,1)+MID(TEXT(B12,"000000000"),6,1))=0,,IF(OR((--MID(TEXT(B12,"000000000"),7,1)+MID(TEXT(B12,"000000000"),8,1)+RIGHT(TEXT(B12,"000000000")))=0,--MID(TEXT(B12,"000000000"),7,1)&lt;&gt;0)," Thousand "," Thousand and "))&amp;
CHOOSE(MID(TEXT(B12,"000000000"),7,1)+1,,"One","Two","Three","Four","Five","Six","Seven","Eight","Nine")&amp;
IF(--MID(TEXT(B12,"000000000"),7,1)=0,,IF(AND(--MID(TEXT(B12,"000000000"),8,1)=0,--RIGHT(TEXT(B12,"000000000"))=0)," Hundred "," Hundred and "))&amp;
CHOOSE(MID(TEXT(B12,"000000000"),8,1)+1,,,"Twenty ","Thirty ","Forty ","Fifty ","Sixty ","Seventy ","Eighty ","Ninety ")&amp;
IF(--MID(TEXT(B12,"000000000"),8,1)&lt;&gt;1,CHOOSE(RIGHT(TEXT(B12,"000000000"))+1,,"One","Two","Three","Four","Five","Six","Seven","Eight","Nine"),CHOOSE(RIGHT(TEXT(B12,"000000000"))+1,"Ten","Eleven","Twelve","Thirteen","Fourteen","Fifteen","Sixteen","Seventeen","Eighteen","Nineteen"))</t>
  </si>
  <si>
    <t>Absolute Figures</t>
  </si>
  <si>
    <t>Rate</t>
  </si>
  <si>
    <t>Currency</t>
  </si>
  <si>
    <t>Amount</t>
  </si>
  <si>
    <t>In words</t>
  </si>
  <si>
    <t xml:space="preserve">Qatari Riyals </t>
  </si>
  <si>
    <t xml:space="preserve">US Dollars </t>
  </si>
  <si>
    <t xml:space="preserve">Indian Rupees </t>
  </si>
  <si>
    <t xml:space="preserve">Bahraini Dinars </t>
  </si>
  <si>
    <t>Rounded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</si>
</sst>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_ ;[Red]\(#,##0\)"/>
    <numFmt numFmtId="165" formatCode="_(#,##0.00_);[Red]\(#,##0.00\)"/>
    <numFmt numFmtId="166" formatCode="#,##0.00_ ;[Red]\(#,##0.00\)"/>
    <numFmt numFmtId="167" formatCode="[$QAR]\ #,##0.00_);\([$QAR]\ #,##0.00\)"/>
    <numFmt numFmtId="168" formatCode="0.00000"/>
    <numFmt numFmtId="169" formatCode="[$USD]\ #,##0.00_);\([$USD]\ #,##0.00\)"/>
    <numFmt numFmtId="170" formatCode="0.0000"/>
    <numFmt numFmtId="171" formatCode="[$INR]\ #,##0.00_);\([$INR]\ #,##0.00\)"/>
    <numFmt numFmtId="172" formatCode="0.000000"/>
    <numFmt numFmtId="173" formatCode="[$BHD]\ #,##0.000_);\([$BHD]\ #,##0.000\)"/>
  </numFmts>
  <fonts count="28">
    <font>
      <sz val="10"/>
      <name val="Arial"/>
    </font>
    <font>
      <sz val="10"/>
      <name val="Arial"/>
      <family val="2"/>
    </font>
    <font>
      <sz val="8"/>
      <name val="Arial"/>
      <family val="2"/>
    </font>
    <font>
      <b/>
      <sz val="16"/>
      <color rgb="FF002060"/>
      <name val="Arial"/>
      <family val="2"/>
    </font>
    <font>
      <b/>
      <sz val="10"/>
      <color rgb="FF002060"/>
      <name val="Arial"/>
      <family val="2"/>
    </font>
    <font>
      <sz val="10"/>
      <color rgb="FFFFFF00"/>
      <name val="Arial"/>
      <family val="2"/>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
      <sz val="8"/>
      <color rgb="FFFF0000"/>
      <name val="Arial"/>
      <family val="2"/>
    </font>
    <font>
      <sz val="10"/>
      <color rgb="FF002060"/>
      <name val="Arial"/>
      <family val="2"/>
    </font>
    <font>
      <b/>
      <sz val="10"/>
      <name val="Arial"/>
      <family val="2"/>
    </font>
    <font>
      <b/>
      <sz val="16"/>
      <color theme="0"/>
      <name val="Calibri"/>
      <family val="2"/>
      <scheme val="minor"/>
    </font>
    <font>
      <sz val="11"/>
      <color theme="0"/>
      <name val="Calibri"/>
      <family val="2"/>
      <scheme val="minor"/>
    </font>
    <font>
      <b/>
      <u/>
      <sz val="24"/>
      <color theme="1"/>
      <name val="Calibri"/>
      <family val="2"/>
      <scheme val="minor"/>
    </font>
    <font>
      <b/>
      <sz val="22"/>
      <color theme="1"/>
      <name val="Calibri"/>
      <family val="2"/>
      <scheme val="minor"/>
    </font>
    <font>
      <sz val="14"/>
      <color theme="0"/>
      <name val="Arial"/>
      <family val="2"/>
    </font>
    <font>
      <sz val="14"/>
      <color theme="1"/>
      <name val="Georgia"/>
      <family val="1"/>
    </font>
    <font>
      <sz val="14"/>
      <color theme="1"/>
      <name val="Arial"/>
      <family val="2"/>
    </font>
    <font>
      <i/>
      <sz val="14"/>
      <color theme="1"/>
      <name val="Georgia"/>
      <family val="1"/>
    </font>
    <font>
      <b/>
      <sz val="14"/>
      <color theme="0"/>
      <name val="Arial"/>
      <family val="2"/>
    </font>
    <font>
      <b/>
      <sz val="14"/>
      <color theme="1"/>
      <name val="Georgia"/>
      <family val="1"/>
    </font>
    <font>
      <b/>
      <sz val="14"/>
      <color theme="1"/>
      <name val="Arial"/>
      <family val="2"/>
    </font>
    <font>
      <b/>
      <i/>
      <sz val="14"/>
      <color rgb="FF002060"/>
      <name val="Georgia"/>
      <family val="1"/>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43" fontId="6" fillId="0" borderId="0" applyFont="0" applyFill="0" applyBorder="0" applyAlignment="0" applyProtection="0"/>
  </cellStyleXfs>
  <cellXfs count="67">
    <xf numFmtId="0" fontId="0" fillId="0" borderId="0" xfId="0"/>
    <xf numFmtId="164" fontId="0" fillId="0" borderId="0" xfId="0" applyNumberFormat="1" applyAlignment="1">
      <alignment vertical="center"/>
    </xf>
    <xf numFmtId="164" fontId="1" fillId="0" borderId="0" xfId="0" applyNumberFormat="1" applyFont="1" applyAlignment="1">
      <alignment vertical="center"/>
    </xf>
    <xf numFmtId="164" fontId="4" fillId="2" borderId="0" xfId="0" applyNumberFormat="1" applyFont="1" applyFill="1" applyAlignment="1">
      <alignment horizontal="center" vertical="center"/>
    </xf>
    <xf numFmtId="164" fontId="2" fillId="4" borderId="0" xfId="0" applyNumberFormat="1" applyFont="1" applyFill="1" applyAlignment="1">
      <alignment vertical="center" wrapText="1"/>
    </xf>
    <xf numFmtId="164" fontId="5" fillId="5" borderId="0" xfId="0" applyNumberFormat="1" applyFont="1" applyFill="1" applyAlignment="1">
      <alignment horizontal="center" vertical="center"/>
    </xf>
    <xf numFmtId="165" fontId="3" fillId="3" borderId="0" xfId="0" applyNumberFormat="1" applyFont="1" applyFill="1" applyAlignment="1" applyProtection="1">
      <alignment horizontal="center" vertical="center"/>
      <protection locked="0"/>
    </xf>
    <xf numFmtId="0" fontId="6" fillId="0" borderId="0" xfId="1"/>
    <xf numFmtId="0" fontId="6" fillId="6" borderId="0" xfId="1" applyFill="1"/>
    <xf numFmtId="0" fontId="7" fillId="0" borderId="0" xfId="1" quotePrefix="1" applyFont="1"/>
    <xf numFmtId="0" fontId="8" fillId="0" borderId="0" xfId="1" applyFont="1"/>
    <xf numFmtId="0" fontId="9" fillId="0" borderId="0" xfId="2"/>
    <xf numFmtId="0" fontId="6" fillId="0" borderId="0" xfId="1" applyAlignment="1">
      <alignment wrapText="1"/>
    </xf>
    <xf numFmtId="0" fontId="10" fillId="0" borderId="0" xfId="3"/>
    <xf numFmtId="0" fontId="6" fillId="7" borderId="0" xfId="1" applyFill="1"/>
    <xf numFmtId="0" fontId="11" fillId="7" borderId="0" xfId="1" applyFont="1" applyFill="1"/>
    <xf numFmtId="0" fontId="12" fillId="7" borderId="0" xfId="1" applyFont="1" applyFill="1"/>
    <xf numFmtId="0" fontId="6" fillId="8" borderId="0" xfId="1" applyFill="1"/>
    <xf numFmtId="166" fontId="3" fillId="3" borderId="0" xfId="0" applyNumberFormat="1" applyFont="1" applyFill="1" applyAlignment="1" applyProtection="1">
      <alignment horizontal="center" vertical="center"/>
      <protection locked="0"/>
    </xf>
    <xf numFmtId="164" fontId="0" fillId="9" borderId="1" xfId="0" applyNumberFormat="1" applyFill="1" applyBorder="1" applyAlignment="1">
      <alignment horizontal="center" vertical="center"/>
    </xf>
    <xf numFmtId="164" fontId="0" fillId="9" borderId="2" xfId="0" applyNumberFormat="1" applyFill="1" applyBorder="1" applyAlignment="1">
      <alignment horizontal="center" vertical="center"/>
    </xf>
    <xf numFmtId="164" fontId="0" fillId="9" borderId="3" xfId="0" applyNumberFormat="1" applyFill="1" applyBorder="1" applyAlignment="1">
      <alignment horizontal="center" vertical="center"/>
    </xf>
    <xf numFmtId="164" fontId="1" fillId="0" borderId="0" xfId="0" applyNumberFormat="1" applyFont="1" applyAlignment="1">
      <alignment horizontal="center" vertical="center"/>
    </xf>
    <xf numFmtId="164" fontId="0" fillId="9" borderId="4" xfId="0" applyNumberFormat="1" applyFill="1" applyBorder="1" applyAlignment="1">
      <alignment horizontal="center" vertical="center"/>
    </xf>
    <xf numFmtId="164" fontId="13" fillId="10" borderId="0" xfId="0" applyNumberFormat="1" applyFont="1" applyFill="1" applyAlignment="1">
      <alignment horizontal="center" vertical="center" wrapText="1"/>
    </xf>
    <xf numFmtId="164" fontId="0" fillId="0" borderId="0" xfId="0" applyNumberFormat="1" applyAlignment="1">
      <alignment horizontal="center" vertical="center"/>
    </xf>
    <xf numFmtId="164" fontId="0" fillId="9" borderId="5" xfId="0" applyNumberFormat="1" applyFill="1" applyBorder="1" applyAlignment="1">
      <alignment horizontal="center" vertical="center"/>
    </xf>
    <xf numFmtId="164" fontId="0" fillId="9" borderId="6" xfId="0" applyNumberFormat="1" applyFill="1" applyBorder="1" applyAlignment="1">
      <alignment horizontal="center" vertical="center"/>
    </xf>
    <xf numFmtId="164" fontId="0" fillId="9" borderId="7" xfId="0" applyNumberFormat="1" applyFill="1" applyBorder="1" applyAlignment="1">
      <alignment horizontal="center" vertical="center"/>
    </xf>
    <xf numFmtId="164" fontId="0" fillId="9" borderId="8" xfId="0" applyNumberFormat="1" applyFill="1" applyBorder="1" applyAlignment="1">
      <alignment horizontal="center" vertical="center"/>
    </xf>
    <xf numFmtId="164" fontId="0" fillId="9" borderId="9" xfId="0" applyNumberFormat="1" applyFill="1" applyBorder="1" applyAlignment="1">
      <alignment horizontal="center" vertical="center"/>
    </xf>
    <xf numFmtId="164" fontId="0" fillId="9" borderId="10" xfId="0" applyNumberFormat="1" applyFill="1" applyBorder="1" applyAlignment="1">
      <alignment horizontal="center" vertical="center"/>
    </xf>
    <xf numFmtId="164" fontId="0" fillId="9" borderId="11" xfId="0" applyNumberFormat="1" applyFill="1" applyBorder="1" applyAlignment="1">
      <alignment horizontal="center" vertical="center"/>
    </xf>
    <xf numFmtId="164" fontId="0" fillId="9" borderId="12" xfId="0" applyNumberFormat="1" applyFill="1" applyBorder="1" applyAlignment="1">
      <alignment horizontal="center" vertical="center"/>
    </xf>
    <xf numFmtId="164" fontId="0" fillId="10" borderId="0" xfId="0" applyNumberFormat="1" applyFill="1" applyAlignment="1">
      <alignment vertical="center"/>
    </xf>
    <xf numFmtId="164" fontId="4" fillId="11" borderId="0" xfId="0" applyNumberFormat="1" applyFont="1" applyFill="1" applyAlignment="1">
      <alignment vertical="center"/>
    </xf>
    <xf numFmtId="164" fontId="14" fillId="11" borderId="0" xfId="0" applyNumberFormat="1" applyFont="1" applyFill="1" applyAlignment="1">
      <alignment vertical="center"/>
    </xf>
    <xf numFmtId="164" fontId="3" fillId="11" borderId="0" xfId="0" applyNumberFormat="1" applyFont="1" applyFill="1" applyAlignment="1">
      <alignment horizontal="center" vertical="center"/>
    </xf>
    <xf numFmtId="164" fontId="0" fillId="0" borderId="0" xfId="0" applyNumberFormat="1" applyAlignment="1">
      <alignment vertical="top"/>
    </xf>
    <xf numFmtId="164" fontId="15" fillId="0" borderId="0" xfId="0" applyNumberFormat="1" applyFont="1" applyAlignment="1">
      <alignment vertical="center"/>
    </xf>
    <xf numFmtId="164" fontId="2" fillId="6" borderId="0" xfId="0" quotePrefix="1" applyNumberFormat="1" applyFont="1" applyFill="1" applyAlignment="1">
      <alignment vertical="center" wrapText="1"/>
    </xf>
    <xf numFmtId="164" fontId="2" fillId="6" borderId="0" xfId="0" quotePrefix="1" applyNumberFormat="1" applyFont="1" applyFill="1" applyAlignment="1">
      <alignment vertical="center"/>
    </xf>
    <xf numFmtId="0" fontId="17" fillId="0" borderId="0" xfId="1" applyFont="1"/>
    <xf numFmtId="0" fontId="18" fillId="0" borderId="0" xfId="1" applyFont="1"/>
    <xf numFmtId="0" fontId="16" fillId="0" borderId="0" xfId="1" applyFont="1" applyAlignment="1">
      <alignment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9" fillId="0" borderId="15" xfId="1" applyFont="1" applyBorder="1" applyAlignment="1">
      <alignment horizontal="left" vertical="center"/>
    </xf>
    <xf numFmtId="0" fontId="20" fillId="0" borderId="0" xfId="1" applyFont="1"/>
    <xf numFmtId="0" fontId="21" fillId="0" borderId="16" xfId="1" applyFont="1" applyBorder="1"/>
    <xf numFmtId="0" fontId="22" fillId="0" borderId="17" xfId="1" applyFont="1" applyBorder="1"/>
    <xf numFmtId="0" fontId="23" fillId="0" borderId="18" xfId="1" applyFont="1" applyBorder="1"/>
    <xf numFmtId="2" fontId="24" fillId="0" borderId="0" xfId="4" applyNumberFormat="1" applyFont="1" applyAlignment="1">
      <alignment vertical="center"/>
    </xf>
    <xf numFmtId="0" fontId="25" fillId="12" borderId="13" xfId="1" applyFont="1" applyFill="1" applyBorder="1" applyAlignment="1">
      <alignment vertical="center"/>
    </xf>
    <xf numFmtId="167" fontId="26" fillId="12" borderId="14" xfId="4" applyNumberFormat="1" applyFont="1" applyFill="1" applyBorder="1" applyAlignment="1">
      <alignment vertical="center"/>
    </xf>
    <xf numFmtId="164" fontId="27" fillId="13" borderId="15" xfId="1" applyNumberFormat="1" applyFont="1" applyFill="1" applyBorder="1" applyAlignment="1">
      <alignment horizontal="left" vertical="center"/>
    </xf>
    <xf numFmtId="0" fontId="6" fillId="0" borderId="0" xfId="1" applyAlignment="1">
      <alignment vertical="center"/>
    </xf>
    <xf numFmtId="0" fontId="21" fillId="0" borderId="19" xfId="1" applyFont="1" applyBorder="1"/>
    <xf numFmtId="0" fontId="22" fillId="0" borderId="0" xfId="1" applyFont="1"/>
    <xf numFmtId="0" fontId="23" fillId="0" borderId="20" xfId="1" applyFont="1" applyBorder="1"/>
    <xf numFmtId="168" fontId="24" fillId="0" borderId="0" xfId="4" applyNumberFormat="1" applyFont="1" applyAlignment="1">
      <alignment vertical="center"/>
    </xf>
    <xf numFmtId="0" fontId="25" fillId="2" borderId="13" xfId="1" applyFont="1" applyFill="1" applyBorder="1" applyAlignment="1">
      <alignment vertical="center"/>
    </xf>
    <xf numFmtId="169" fontId="26" fillId="2" borderId="14" xfId="4" applyNumberFormat="1" applyFont="1" applyFill="1" applyBorder="1" applyAlignment="1">
      <alignment vertical="center"/>
    </xf>
    <xf numFmtId="170" fontId="24" fillId="0" borderId="0" xfId="4" applyNumberFormat="1" applyFont="1" applyAlignment="1">
      <alignment vertical="center"/>
    </xf>
    <xf numFmtId="171" fontId="26" fillId="2" borderId="14" xfId="4" applyNumberFormat="1" applyFont="1" applyFill="1" applyBorder="1" applyAlignment="1">
      <alignment vertical="center"/>
    </xf>
    <xf numFmtId="172" fontId="24" fillId="0" borderId="0" xfId="4" applyNumberFormat="1" applyFont="1" applyAlignment="1">
      <alignment vertical="center"/>
    </xf>
    <xf numFmtId="173" fontId="26" fillId="2" borderId="14" xfId="4" applyNumberFormat="1" applyFont="1" applyFill="1" applyBorder="1" applyAlignment="1">
      <alignment vertical="center"/>
    </xf>
  </cellXfs>
  <cellStyles count="5">
    <cellStyle name="Comma 2" xfId="4" xr:uid="{816E44E1-FB59-4F23-A429-05A9CEF30023}"/>
    <cellStyle name="Hyperlink 2" xfId="2" xr:uid="{388988B6-6473-4E07-ACA3-123A36FA1057}"/>
    <cellStyle name="Hyperlink 3" xfId="3" xr:uid="{A84A4224-B329-4A07-BA2D-0C19F1D989FC}"/>
    <cellStyle name="Normal" xfId="0" builtinId="0"/>
    <cellStyle name="Normal 2" xfId="1" xr:uid="{2FE8BE84-E19C-42FB-B5C9-81A58D2B5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youtu.be/1HVLSuAZEtQ"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23F20262-7B76-41FE-9F1F-39ACDB128A23}"/>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71C0D02B-E68D-4692-98F9-5178197F69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18A04A8-659C-45C6-9C89-6A5398B58A53}"/>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E42B6837-CB37-4A2D-94F3-1BAD70F26C85}"/>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A0980CEB-3F01-496A-A0ED-B287B3F3031E}"/>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2427C52C-9D4A-4F4B-A5DA-A0235C03AB09}"/>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DB4A3905-549E-49D9-94CC-B5A91138B540}"/>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49696</xdr:colOff>
      <xdr:row>0</xdr:row>
      <xdr:rowOff>91109</xdr:rowOff>
    </xdr:from>
    <xdr:to>
      <xdr:col>5</xdr:col>
      <xdr:colOff>335446</xdr:colOff>
      <xdr:row>5</xdr:row>
      <xdr:rowOff>1238249</xdr:rowOff>
    </xdr:to>
    <xdr:grpSp>
      <xdr:nvGrpSpPr>
        <xdr:cNvPr id="2" name="Group 1">
          <a:hlinkClick xmlns:r="http://schemas.openxmlformats.org/officeDocument/2006/relationships" r:id="rId1"/>
          <a:extLst>
            <a:ext uri="{FF2B5EF4-FFF2-40B4-BE49-F238E27FC236}">
              <a16:creationId xmlns:a16="http://schemas.microsoft.com/office/drawing/2014/main" id="{C67DB642-733E-4977-B47D-6D89A178BCF7}"/>
            </a:ext>
          </a:extLst>
        </xdr:cNvPr>
        <xdr:cNvGrpSpPr/>
      </xdr:nvGrpSpPr>
      <xdr:grpSpPr>
        <a:xfrm>
          <a:off x="10017816" y="91109"/>
          <a:ext cx="3056282" cy="2058227"/>
          <a:chOff x="5195055" y="190500"/>
          <a:chExt cx="3844170" cy="1002478"/>
        </a:xfrm>
      </xdr:grpSpPr>
      <xdr:sp macro="" textlink="">
        <xdr:nvSpPr>
          <xdr:cNvPr id="3" name="Rectangle 2">
            <a:extLst>
              <a:ext uri="{FF2B5EF4-FFF2-40B4-BE49-F238E27FC236}">
                <a16:creationId xmlns:a16="http://schemas.microsoft.com/office/drawing/2014/main" id="{890587A5-60C9-4312-927F-0B726FF80975}"/>
              </a:ext>
            </a:extLst>
          </xdr:cNvPr>
          <xdr:cNvSpPr/>
        </xdr:nvSpPr>
        <xdr:spPr>
          <a:xfrm>
            <a:off x="6048374" y="190500"/>
            <a:ext cx="2990851" cy="1002478"/>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 formula is </a:t>
            </a:r>
            <a:r>
              <a:rPr lang="en-US" sz="1100" baseline="0">
                <a:solidFill>
                  <a:sysClr val="windowText" lastClr="000000"/>
                </a:solidFill>
              </a:rPr>
              <a:t>designed by Peter Menhennet (Thank you Pete for sharing it!).</a:t>
            </a:r>
          </a:p>
          <a:p>
            <a:pPr algn="l"/>
            <a:r>
              <a:rPr lang="en-US" sz="1100" baseline="0">
                <a:solidFill>
                  <a:sysClr val="windowText" lastClr="000000"/>
                </a:solidFill>
              </a:rPr>
              <a:t>If you're wondering how you can apply this to many cells or update currency and decimal places, click here to watch the quick tutorial.</a:t>
            </a:r>
          </a:p>
          <a:p>
            <a:pPr algn="l"/>
            <a:r>
              <a:rPr lang="en-US" sz="1100" baseline="0">
                <a:solidFill>
                  <a:sysClr val="windowText" lastClr="000000"/>
                </a:solidFill>
              </a:rPr>
              <a:t>I also who you how you can start dissecting the formula (in case you'd like to understand how it's built).</a:t>
            </a:r>
            <a:endParaRPr lang="en-US" sz="1100">
              <a:solidFill>
                <a:sysClr val="windowText" lastClr="000000"/>
              </a:solidFill>
            </a:endParaRPr>
          </a:p>
        </xdr:txBody>
      </xdr:sp>
      <xdr:sp macro="" textlink="">
        <xdr:nvSpPr>
          <xdr:cNvPr id="4" name="Freeform: Shape 3">
            <a:extLst>
              <a:ext uri="{FF2B5EF4-FFF2-40B4-BE49-F238E27FC236}">
                <a16:creationId xmlns:a16="http://schemas.microsoft.com/office/drawing/2014/main" id="{89E626BE-868A-4693-B342-71464E5A50D8}"/>
              </a:ext>
            </a:extLst>
          </xdr:cNvPr>
          <xdr:cNvSpPr/>
        </xdr:nvSpPr>
        <xdr:spPr>
          <a:xfrm>
            <a:off x="5195055" y="551201"/>
            <a:ext cx="781049" cy="200026"/>
          </a:xfrm>
          <a:custGeom>
            <a:avLst/>
            <a:gdLst>
              <a:gd name="connsiteX0" fmla="*/ 781050 w 781050"/>
              <a:gd name="connsiteY0" fmla="*/ 0 h 200025"/>
              <a:gd name="connsiteX1" fmla="*/ 295275 w 781050"/>
              <a:gd name="connsiteY1" fmla="*/ 85725 h 200025"/>
              <a:gd name="connsiteX2" fmla="*/ 0 w 781050"/>
              <a:gd name="connsiteY2" fmla="*/ 200025 h 200025"/>
              <a:gd name="connsiteX3" fmla="*/ 0 w 781050"/>
              <a:gd name="connsiteY3" fmla="*/ 200025 h 200025"/>
            </a:gdLst>
            <a:ahLst/>
            <a:cxnLst>
              <a:cxn ang="0">
                <a:pos x="connsiteX0" y="connsiteY0"/>
              </a:cxn>
              <a:cxn ang="0">
                <a:pos x="connsiteX1" y="connsiteY1"/>
              </a:cxn>
              <a:cxn ang="0">
                <a:pos x="connsiteX2" y="connsiteY2"/>
              </a:cxn>
              <a:cxn ang="0">
                <a:pos x="connsiteX3" y="connsiteY3"/>
              </a:cxn>
            </a:cxnLst>
            <a:rect l="l" t="t" r="r" b="b"/>
            <a:pathLst>
              <a:path w="781050" h="200025">
                <a:moveTo>
                  <a:pt x="781050" y="0"/>
                </a:moveTo>
                <a:cubicBezTo>
                  <a:pt x="603250" y="26194"/>
                  <a:pt x="425450" y="52388"/>
                  <a:pt x="295275" y="85725"/>
                </a:cubicBezTo>
                <a:cubicBezTo>
                  <a:pt x="165100" y="119062"/>
                  <a:pt x="0" y="200025"/>
                  <a:pt x="0" y="200025"/>
                </a:cubicBezTo>
                <a:lnTo>
                  <a:pt x="0" y="200025"/>
                </a:ln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465668</xdr:colOff>
      <xdr:row>1</xdr:row>
      <xdr:rowOff>79375</xdr:rowOff>
    </xdr:from>
    <xdr:to>
      <xdr:col>17</xdr:col>
      <xdr:colOff>98240</xdr:colOff>
      <xdr:row>6</xdr:row>
      <xdr:rowOff>68791</xdr:rowOff>
    </xdr:to>
    <xdr:grpSp>
      <xdr:nvGrpSpPr>
        <xdr:cNvPr id="2" name="Group 1">
          <a:extLst>
            <a:ext uri="{FF2B5EF4-FFF2-40B4-BE49-F238E27FC236}">
              <a16:creationId xmlns:a16="http://schemas.microsoft.com/office/drawing/2014/main" id="{4964AD98-861F-4638-9F58-F63AB0C296A3}"/>
            </a:ext>
          </a:extLst>
        </xdr:cNvPr>
        <xdr:cNvGrpSpPr/>
      </xdr:nvGrpSpPr>
      <xdr:grpSpPr>
        <a:xfrm>
          <a:off x="10657418" y="243417"/>
          <a:ext cx="3024531" cy="814916"/>
          <a:chOff x="5188400" y="185345"/>
          <a:chExt cx="3804234" cy="396912"/>
        </a:xfrm>
      </xdr:grpSpPr>
      <xdr:sp macro="" textlink="">
        <xdr:nvSpPr>
          <xdr:cNvPr id="3" name="Rectangle 2">
            <a:extLst>
              <a:ext uri="{FF2B5EF4-FFF2-40B4-BE49-F238E27FC236}">
                <a16:creationId xmlns:a16="http://schemas.microsoft.com/office/drawing/2014/main" id="{D178BE42-4899-4CCD-BA00-42CCD7AB2E21}"/>
              </a:ext>
            </a:extLst>
          </xdr:cNvPr>
          <xdr:cNvSpPr/>
        </xdr:nvSpPr>
        <xdr:spPr>
          <a:xfrm>
            <a:off x="6001783" y="185345"/>
            <a:ext cx="2990851" cy="396912"/>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a:t>
            </a:r>
            <a:r>
              <a:rPr lang="en-US" sz="1100" baseline="0">
                <a:solidFill>
                  <a:sysClr val="windowText" lastClr="000000"/>
                </a:solidFill>
              </a:rPr>
              <a:t> is the method used by Pete to get the correct formulas for each section</a:t>
            </a:r>
            <a:endParaRPr lang="en-US" sz="1100">
              <a:solidFill>
                <a:sysClr val="windowText" lastClr="000000"/>
              </a:solidFill>
            </a:endParaRPr>
          </a:p>
        </xdr:txBody>
      </xdr:sp>
      <xdr:sp macro="" textlink="">
        <xdr:nvSpPr>
          <xdr:cNvPr id="4" name="Freeform: Shape 3">
            <a:extLst>
              <a:ext uri="{FF2B5EF4-FFF2-40B4-BE49-F238E27FC236}">
                <a16:creationId xmlns:a16="http://schemas.microsoft.com/office/drawing/2014/main" id="{5B546042-5DC0-46B2-9A1F-CA7D861953BB}"/>
              </a:ext>
            </a:extLst>
          </xdr:cNvPr>
          <xdr:cNvSpPr/>
        </xdr:nvSpPr>
        <xdr:spPr>
          <a:xfrm>
            <a:off x="5188400" y="342435"/>
            <a:ext cx="781049" cy="200026"/>
          </a:xfrm>
          <a:custGeom>
            <a:avLst/>
            <a:gdLst>
              <a:gd name="connsiteX0" fmla="*/ 781050 w 781050"/>
              <a:gd name="connsiteY0" fmla="*/ 0 h 200025"/>
              <a:gd name="connsiteX1" fmla="*/ 295275 w 781050"/>
              <a:gd name="connsiteY1" fmla="*/ 85725 h 200025"/>
              <a:gd name="connsiteX2" fmla="*/ 0 w 781050"/>
              <a:gd name="connsiteY2" fmla="*/ 200025 h 200025"/>
              <a:gd name="connsiteX3" fmla="*/ 0 w 781050"/>
              <a:gd name="connsiteY3" fmla="*/ 200025 h 200025"/>
            </a:gdLst>
            <a:ahLst/>
            <a:cxnLst>
              <a:cxn ang="0">
                <a:pos x="connsiteX0" y="connsiteY0"/>
              </a:cxn>
              <a:cxn ang="0">
                <a:pos x="connsiteX1" y="connsiteY1"/>
              </a:cxn>
              <a:cxn ang="0">
                <a:pos x="connsiteX2" y="connsiteY2"/>
              </a:cxn>
              <a:cxn ang="0">
                <a:pos x="connsiteX3" y="connsiteY3"/>
              </a:cxn>
            </a:cxnLst>
            <a:rect l="l" t="t" r="r" b="b"/>
            <a:pathLst>
              <a:path w="781050" h="200025">
                <a:moveTo>
                  <a:pt x="781050" y="0"/>
                </a:moveTo>
                <a:cubicBezTo>
                  <a:pt x="603250" y="26194"/>
                  <a:pt x="425450" y="52388"/>
                  <a:pt x="295275" y="85725"/>
                </a:cubicBezTo>
                <a:cubicBezTo>
                  <a:pt x="165100" y="119062"/>
                  <a:pt x="0" y="200025"/>
                  <a:pt x="0" y="200025"/>
                </a:cubicBezTo>
                <a:lnTo>
                  <a:pt x="0" y="200025"/>
                </a:ln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74542</xdr:colOff>
      <xdr:row>2</xdr:row>
      <xdr:rowOff>41412</xdr:rowOff>
    </xdr:from>
    <xdr:to>
      <xdr:col>5</xdr:col>
      <xdr:colOff>347869</xdr:colOff>
      <xdr:row>5</xdr:row>
      <xdr:rowOff>356151</xdr:rowOff>
    </xdr:to>
    <xdr:grpSp>
      <xdr:nvGrpSpPr>
        <xdr:cNvPr id="2" name="Group 1">
          <a:extLst>
            <a:ext uri="{FF2B5EF4-FFF2-40B4-BE49-F238E27FC236}">
              <a16:creationId xmlns:a16="http://schemas.microsoft.com/office/drawing/2014/main" id="{A430F7D1-06FE-4616-9D98-0BF2F6AED5FB}"/>
            </a:ext>
          </a:extLst>
        </xdr:cNvPr>
        <xdr:cNvGrpSpPr/>
      </xdr:nvGrpSpPr>
      <xdr:grpSpPr>
        <a:xfrm>
          <a:off x="10042662" y="364434"/>
          <a:ext cx="3043859" cy="902804"/>
          <a:chOff x="5195055" y="285302"/>
          <a:chExt cx="3828545" cy="1002478"/>
        </a:xfrm>
      </xdr:grpSpPr>
      <xdr:sp macro="" textlink="">
        <xdr:nvSpPr>
          <xdr:cNvPr id="3" name="Rectangle 2">
            <a:extLst>
              <a:ext uri="{FF2B5EF4-FFF2-40B4-BE49-F238E27FC236}">
                <a16:creationId xmlns:a16="http://schemas.microsoft.com/office/drawing/2014/main" id="{E4302C58-A915-41BD-AB4E-2FB773046F71}"/>
              </a:ext>
            </a:extLst>
          </xdr:cNvPr>
          <xdr:cNvSpPr/>
        </xdr:nvSpPr>
        <xdr:spPr>
          <a:xfrm>
            <a:off x="6032749" y="285302"/>
            <a:ext cx="2990851" cy="1002478"/>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Formula updated by Jim M. for US syntax.</a:t>
            </a:r>
          </a:p>
        </xdr:txBody>
      </xdr:sp>
      <xdr:sp macro="" textlink="">
        <xdr:nvSpPr>
          <xdr:cNvPr id="4" name="Freeform: Shape 3">
            <a:extLst>
              <a:ext uri="{FF2B5EF4-FFF2-40B4-BE49-F238E27FC236}">
                <a16:creationId xmlns:a16="http://schemas.microsoft.com/office/drawing/2014/main" id="{5866C0F2-5209-47B6-BE4B-B9E76CAAA58B}"/>
              </a:ext>
            </a:extLst>
          </xdr:cNvPr>
          <xdr:cNvSpPr/>
        </xdr:nvSpPr>
        <xdr:spPr>
          <a:xfrm>
            <a:off x="5195055" y="551201"/>
            <a:ext cx="781049" cy="200026"/>
          </a:xfrm>
          <a:custGeom>
            <a:avLst/>
            <a:gdLst>
              <a:gd name="connsiteX0" fmla="*/ 781050 w 781050"/>
              <a:gd name="connsiteY0" fmla="*/ 0 h 200025"/>
              <a:gd name="connsiteX1" fmla="*/ 295275 w 781050"/>
              <a:gd name="connsiteY1" fmla="*/ 85725 h 200025"/>
              <a:gd name="connsiteX2" fmla="*/ 0 w 781050"/>
              <a:gd name="connsiteY2" fmla="*/ 200025 h 200025"/>
              <a:gd name="connsiteX3" fmla="*/ 0 w 781050"/>
              <a:gd name="connsiteY3" fmla="*/ 200025 h 200025"/>
            </a:gdLst>
            <a:ahLst/>
            <a:cxnLst>
              <a:cxn ang="0">
                <a:pos x="connsiteX0" y="connsiteY0"/>
              </a:cxn>
              <a:cxn ang="0">
                <a:pos x="connsiteX1" y="connsiteY1"/>
              </a:cxn>
              <a:cxn ang="0">
                <a:pos x="connsiteX2" y="connsiteY2"/>
              </a:cxn>
              <a:cxn ang="0">
                <a:pos x="connsiteX3" y="connsiteY3"/>
              </a:cxn>
            </a:cxnLst>
            <a:rect l="l" t="t" r="r" b="b"/>
            <a:pathLst>
              <a:path w="781050" h="200025">
                <a:moveTo>
                  <a:pt x="781050" y="0"/>
                </a:moveTo>
                <a:cubicBezTo>
                  <a:pt x="603250" y="26194"/>
                  <a:pt x="425450" y="52388"/>
                  <a:pt x="295275" y="85725"/>
                </a:cubicBezTo>
                <a:cubicBezTo>
                  <a:pt x="165100" y="119062"/>
                  <a:pt x="0" y="200025"/>
                  <a:pt x="0" y="200025"/>
                </a:cubicBezTo>
                <a:lnTo>
                  <a:pt x="0" y="200025"/>
                </a:ln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502225</xdr:colOff>
      <xdr:row>0</xdr:row>
      <xdr:rowOff>116900</xdr:rowOff>
    </xdr:from>
    <xdr:to>
      <xdr:col>7</xdr:col>
      <xdr:colOff>29081</xdr:colOff>
      <xdr:row>5</xdr:row>
      <xdr:rowOff>19476</xdr:rowOff>
    </xdr:to>
    <xdr:grpSp>
      <xdr:nvGrpSpPr>
        <xdr:cNvPr id="2" name="Group 1">
          <a:extLst>
            <a:ext uri="{FF2B5EF4-FFF2-40B4-BE49-F238E27FC236}">
              <a16:creationId xmlns:a16="http://schemas.microsoft.com/office/drawing/2014/main" id="{F1BE6FFF-9084-43F7-8AB2-8DCE2AA42F95}"/>
            </a:ext>
          </a:extLst>
        </xdr:cNvPr>
        <xdr:cNvGrpSpPr/>
      </xdr:nvGrpSpPr>
      <xdr:grpSpPr>
        <a:xfrm>
          <a:off x="8563839" y="116900"/>
          <a:ext cx="3012140" cy="816111"/>
          <a:chOff x="4725608" y="164289"/>
          <a:chExt cx="3787902" cy="396912"/>
        </a:xfrm>
      </xdr:grpSpPr>
      <xdr:sp macro="" textlink="">
        <xdr:nvSpPr>
          <xdr:cNvPr id="3" name="Rectangle 2">
            <a:extLst>
              <a:ext uri="{FF2B5EF4-FFF2-40B4-BE49-F238E27FC236}">
                <a16:creationId xmlns:a16="http://schemas.microsoft.com/office/drawing/2014/main" id="{CEA8FF55-1F3F-4171-9F25-987A084A039C}"/>
              </a:ext>
            </a:extLst>
          </xdr:cNvPr>
          <xdr:cNvSpPr/>
        </xdr:nvSpPr>
        <xdr:spPr>
          <a:xfrm>
            <a:off x="5522659" y="164289"/>
            <a:ext cx="2990851" cy="396912"/>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Formula</a:t>
            </a:r>
            <a:r>
              <a:rPr lang="en-US" sz="1100" baseline="0">
                <a:solidFill>
                  <a:sysClr val="windowText" lastClr="000000"/>
                </a:solidFill>
              </a:rPr>
              <a:t> updated by Zafar Khan from Pakistan to account for billions and add text for decimal points.</a:t>
            </a:r>
            <a:endParaRPr lang="en-US" sz="1100">
              <a:solidFill>
                <a:sysClr val="windowText" lastClr="000000"/>
              </a:solidFill>
            </a:endParaRPr>
          </a:p>
        </xdr:txBody>
      </xdr:sp>
      <xdr:sp macro="" textlink="">
        <xdr:nvSpPr>
          <xdr:cNvPr id="4" name="Freeform: Shape 3">
            <a:extLst>
              <a:ext uri="{FF2B5EF4-FFF2-40B4-BE49-F238E27FC236}">
                <a16:creationId xmlns:a16="http://schemas.microsoft.com/office/drawing/2014/main" id="{7C99F606-7F5E-457D-B886-638A99655B4C}"/>
              </a:ext>
            </a:extLst>
          </xdr:cNvPr>
          <xdr:cNvSpPr/>
        </xdr:nvSpPr>
        <xdr:spPr>
          <a:xfrm>
            <a:off x="4725608" y="239258"/>
            <a:ext cx="781049" cy="200026"/>
          </a:xfrm>
          <a:custGeom>
            <a:avLst/>
            <a:gdLst>
              <a:gd name="connsiteX0" fmla="*/ 781050 w 781050"/>
              <a:gd name="connsiteY0" fmla="*/ 0 h 200025"/>
              <a:gd name="connsiteX1" fmla="*/ 295275 w 781050"/>
              <a:gd name="connsiteY1" fmla="*/ 85725 h 200025"/>
              <a:gd name="connsiteX2" fmla="*/ 0 w 781050"/>
              <a:gd name="connsiteY2" fmla="*/ 200025 h 200025"/>
              <a:gd name="connsiteX3" fmla="*/ 0 w 781050"/>
              <a:gd name="connsiteY3" fmla="*/ 200025 h 200025"/>
            </a:gdLst>
            <a:ahLst/>
            <a:cxnLst>
              <a:cxn ang="0">
                <a:pos x="connsiteX0" y="connsiteY0"/>
              </a:cxn>
              <a:cxn ang="0">
                <a:pos x="connsiteX1" y="connsiteY1"/>
              </a:cxn>
              <a:cxn ang="0">
                <a:pos x="connsiteX2" y="connsiteY2"/>
              </a:cxn>
              <a:cxn ang="0">
                <a:pos x="connsiteX3" y="connsiteY3"/>
              </a:cxn>
            </a:cxnLst>
            <a:rect l="l" t="t" r="r" b="b"/>
            <a:pathLst>
              <a:path w="781050" h="200025">
                <a:moveTo>
                  <a:pt x="781050" y="0"/>
                </a:moveTo>
                <a:cubicBezTo>
                  <a:pt x="603250" y="26194"/>
                  <a:pt x="425450" y="52388"/>
                  <a:pt x="295275" y="85725"/>
                </a:cubicBezTo>
                <a:cubicBezTo>
                  <a:pt x="165100" y="119062"/>
                  <a:pt x="0" y="200025"/>
                  <a:pt x="0" y="200025"/>
                </a:cubicBezTo>
                <a:lnTo>
                  <a:pt x="0" y="200025"/>
                </a:ln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40822</xdr:colOff>
      <xdr:row>3</xdr:row>
      <xdr:rowOff>197302</xdr:rowOff>
    </xdr:from>
    <xdr:to>
      <xdr:col>10</xdr:col>
      <xdr:colOff>333374</xdr:colOff>
      <xdr:row>7</xdr:row>
      <xdr:rowOff>387802</xdr:rowOff>
    </xdr:to>
    <xdr:grpSp>
      <xdr:nvGrpSpPr>
        <xdr:cNvPr id="2" name="Group 1">
          <a:extLst>
            <a:ext uri="{FF2B5EF4-FFF2-40B4-BE49-F238E27FC236}">
              <a16:creationId xmlns:a16="http://schemas.microsoft.com/office/drawing/2014/main" id="{72791829-EBF4-4139-99BD-CE464452FCC9}"/>
            </a:ext>
          </a:extLst>
        </xdr:cNvPr>
        <xdr:cNvGrpSpPr/>
      </xdr:nvGrpSpPr>
      <xdr:grpSpPr>
        <a:xfrm>
          <a:off x="16131269" y="952499"/>
          <a:ext cx="4170588" cy="1442357"/>
          <a:chOff x="5195055" y="352453"/>
          <a:chExt cx="4306235" cy="1016868"/>
        </a:xfrm>
      </xdr:grpSpPr>
      <xdr:sp macro="" textlink="">
        <xdr:nvSpPr>
          <xdr:cNvPr id="3" name="Rectangle 2">
            <a:extLst>
              <a:ext uri="{FF2B5EF4-FFF2-40B4-BE49-F238E27FC236}">
                <a16:creationId xmlns:a16="http://schemas.microsoft.com/office/drawing/2014/main" id="{1C086447-520A-4195-909D-79A5BBE271DF}"/>
              </a:ext>
            </a:extLst>
          </xdr:cNvPr>
          <xdr:cNvSpPr/>
        </xdr:nvSpPr>
        <xdr:spPr>
          <a:xfrm>
            <a:off x="6039773" y="352453"/>
            <a:ext cx="3461517" cy="1016868"/>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solidFill>
                  <a:sysClr val="windowText" lastClr="000000"/>
                </a:solidFill>
              </a:rPr>
              <a:t>Formulas updated</a:t>
            </a:r>
            <a:r>
              <a:rPr lang="en-US" sz="1600" baseline="0">
                <a:solidFill>
                  <a:sysClr val="windowText" lastClr="000000"/>
                </a:solidFill>
              </a:rPr>
              <a:t> by </a:t>
            </a:r>
            <a:r>
              <a:rPr lang="en-US" sz="1600" b="1" baseline="0">
                <a:solidFill>
                  <a:sysClr val="windowText" lastClr="000000"/>
                </a:solidFill>
              </a:rPr>
              <a:t>Abdul Rahman Mohammed </a:t>
            </a:r>
            <a:r>
              <a:rPr lang="en-US" sz="1600" baseline="0">
                <a:solidFill>
                  <a:sysClr val="windowText" lastClr="000000"/>
                </a:solidFill>
              </a:rPr>
              <a:t>to include other currencies in absolute and rounded figures. Many thanks!</a:t>
            </a:r>
          </a:p>
        </xdr:txBody>
      </xdr:sp>
      <xdr:sp macro="" textlink="">
        <xdr:nvSpPr>
          <xdr:cNvPr id="4" name="Freeform: Shape 3">
            <a:extLst>
              <a:ext uri="{FF2B5EF4-FFF2-40B4-BE49-F238E27FC236}">
                <a16:creationId xmlns:a16="http://schemas.microsoft.com/office/drawing/2014/main" id="{61FE2658-F7CC-43AC-B55F-3A358962CA43}"/>
              </a:ext>
            </a:extLst>
          </xdr:cNvPr>
          <xdr:cNvSpPr/>
        </xdr:nvSpPr>
        <xdr:spPr>
          <a:xfrm>
            <a:off x="5195055" y="551201"/>
            <a:ext cx="781049" cy="200026"/>
          </a:xfrm>
          <a:custGeom>
            <a:avLst/>
            <a:gdLst>
              <a:gd name="connsiteX0" fmla="*/ 781050 w 781050"/>
              <a:gd name="connsiteY0" fmla="*/ 0 h 200025"/>
              <a:gd name="connsiteX1" fmla="*/ 295275 w 781050"/>
              <a:gd name="connsiteY1" fmla="*/ 85725 h 200025"/>
              <a:gd name="connsiteX2" fmla="*/ 0 w 781050"/>
              <a:gd name="connsiteY2" fmla="*/ 200025 h 200025"/>
              <a:gd name="connsiteX3" fmla="*/ 0 w 781050"/>
              <a:gd name="connsiteY3" fmla="*/ 200025 h 200025"/>
            </a:gdLst>
            <a:ahLst/>
            <a:cxnLst>
              <a:cxn ang="0">
                <a:pos x="connsiteX0" y="connsiteY0"/>
              </a:cxn>
              <a:cxn ang="0">
                <a:pos x="connsiteX1" y="connsiteY1"/>
              </a:cxn>
              <a:cxn ang="0">
                <a:pos x="connsiteX2" y="connsiteY2"/>
              </a:cxn>
              <a:cxn ang="0">
                <a:pos x="connsiteX3" y="connsiteY3"/>
              </a:cxn>
            </a:cxnLst>
            <a:rect l="l" t="t" r="r" b="b"/>
            <a:pathLst>
              <a:path w="781050" h="200025">
                <a:moveTo>
                  <a:pt x="781050" y="0"/>
                </a:moveTo>
                <a:cubicBezTo>
                  <a:pt x="603250" y="26194"/>
                  <a:pt x="425450" y="52388"/>
                  <a:pt x="295275" y="85725"/>
                </a:cubicBezTo>
                <a:cubicBezTo>
                  <a:pt x="165100" y="119062"/>
                  <a:pt x="0" y="200025"/>
                  <a:pt x="0" y="200025"/>
                </a:cubicBezTo>
                <a:lnTo>
                  <a:pt x="0" y="200025"/>
                </a:ln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a:p>
        </xdr:txBody>
      </xdr:sp>
    </xdr:grpSp>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A458-4E18-4EB3-BD1E-1F218DE0E440}">
  <sheetPr>
    <tabColor theme="6" tint="0.59999389629810485"/>
    <pageSetUpPr fitToPage="1"/>
  </sheetPr>
  <dimension ref="A1:N57"/>
  <sheetViews>
    <sheetView showGridLines="0" workbookViewId="0">
      <selection activeCell="B13" sqref="B13"/>
    </sheetView>
  </sheetViews>
  <sheetFormatPr defaultColWidth="0" defaultRowHeight="14.25" customHeight="1" zeroHeight="1"/>
  <cols>
    <col min="1" max="1" width="1.3984375" style="17" customWidth="1"/>
    <col min="2" max="2" width="3.1328125" style="17" customWidth="1"/>
    <col min="3" max="3" width="69.59765625" style="17" customWidth="1"/>
    <col min="4" max="6" width="9.1328125" style="17" customWidth="1"/>
    <col min="7" max="11" width="9.1328125" style="8" customWidth="1"/>
    <col min="12" max="12" width="2.265625" style="8" customWidth="1"/>
    <col min="13" max="13" width="2.73046875" style="8" customWidth="1"/>
    <col min="14" max="14" width="2.3984375" style="8" customWidth="1"/>
    <col min="15" max="16384" width="9.1328125" style="17" hidden="1"/>
  </cols>
  <sheetData>
    <row r="1" spans="2:14" s="7" customFormat="1">
      <c r="G1" s="8"/>
      <c r="H1" s="8"/>
      <c r="I1" s="8"/>
      <c r="J1" s="8"/>
      <c r="K1" s="8"/>
      <c r="L1" s="8"/>
      <c r="M1" s="8"/>
      <c r="N1" s="8"/>
    </row>
    <row r="2" spans="2:14" s="7" customFormat="1">
      <c r="G2" s="8"/>
      <c r="H2" s="8"/>
      <c r="I2" s="8"/>
      <c r="J2" s="8"/>
      <c r="K2" s="8"/>
      <c r="L2" s="8"/>
      <c r="M2" s="8"/>
      <c r="N2" s="8"/>
    </row>
    <row r="3" spans="2:14" s="7" customFormat="1">
      <c r="G3" s="8"/>
      <c r="H3" s="8"/>
      <c r="I3" s="8"/>
      <c r="J3" s="8"/>
      <c r="K3" s="8"/>
      <c r="L3" s="8"/>
      <c r="M3" s="8"/>
      <c r="N3" s="8"/>
    </row>
    <row r="4" spans="2:14" s="7" customFormat="1" ht="7.9" customHeight="1">
      <c r="G4" s="8"/>
      <c r="H4" s="8"/>
      <c r="I4" s="8"/>
      <c r="J4" s="8"/>
      <c r="K4" s="8"/>
      <c r="L4" s="8"/>
      <c r="M4" s="8"/>
      <c r="N4" s="8"/>
    </row>
    <row r="5" spans="2:14" s="7" customFormat="1" ht="18">
      <c r="B5" s="9"/>
      <c r="C5" s="10" t="s">
        <v>2</v>
      </c>
      <c r="G5" s="8"/>
      <c r="H5" s="8"/>
      <c r="I5" s="8"/>
      <c r="J5" s="8"/>
      <c r="K5" s="8"/>
      <c r="L5" s="8"/>
      <c r="M5" s="8"/>
      <c r="N5" s="8"/>
    </row>
    <row r="6" spans="2:14" s="7" customFormat="1" ht="9.9499999999999993" customHeight="1">
      <c r="C6" s="11"/>
      <c r="D6" s="11"/>
      <c r="E6" s="11"/>
      <c r="G6" s="8"/>
      <c r="H6" s="8"/>
      <c r="I6" s="8"/>
      <c r="J6" s="8"/>
      <c r="K6" s="8"/>
      <c r="L6" s="8"/>
      <c r="M6" s="8"/>
      <c r="N6" s="8"/>
    </row>
    <row r="7" spans="2:14" s="7" customFormat="1" ht="30" customHeight="1">
      <c r="C7" s="12" t="s">
        <v>3</v>
      </c>
      <c r="G7" s="8"/>
      <c r="H7" s="8"/>
      <c r="I7" s="8"/>
      <c r="J7" s="8"/>
      <c r="K7" s="8"/>
      <c r="L7" s="8"/>
      <c r="M7" s="8"/>
      <c r="N7" s="8"/>
    </row>
    <row r="8" spans="2:14" s="7" customFormat="1" ht="30" customHeight="1">
      <c r="C8" s="12"/>
      <c r="G8" s="8"/>
      <c r="H8" s="8"/>
      <c r="I8" s="8"/>
      <c r="J8" s="8"/>
      <c r="K8" s="8"/>
      <c r="L8" s="8"/>
      <c r="M8" s="8"/>
      <c r="N8" s="8"/>
    </row>
    <row r="9" spans="2:14" s="7" customFormat="1" ht="28.5" customHeight="1">
      <c r="C9" s="12"/>
      <c r="G9" s="8"/>
      <c r="H9" s="8"/>
      <c r="I9" s="8"/>
      <c r="J9" s="8"/>
      <c r="K9" s="8"/>
      <c r="L9" s="8"/>
      <c r="M9" s="8"/>
      <c r="N9" s="8"/>
    </row>
    <row r="10" spans="2:14" s="7" customFormat="1" ht="21" customHeight="1">
      <c r="C10" s="10" t="s">
        <v>4</v>
      </c>
      <c r="G10" s="8"/>
      <c r="H10" s="8"/>
      <c r="I10" s="8"/>
      <c r="J10" s="8"/>
      <c r="K10" s="8"/>
      <c r="L10" s="8"/>
      <c r="M10" s="8"/>
      <c r="N10" s="8"/>
    </row>
    <row r="11" spans="2:14" s="7" customFormat="1" ht="9.9499999999999993" customHeight="1">
      <c r="C11" s="13"/>
      <c r="D11" s="11"/>
      <c r="E11" s="11"/>
      <c r="F11" s="11"/>
      <c r="G11" s="8"/>
      <c r="H11" s="8"/>
      <c r="I11" s="8"/>
      <c r="J11" s="8"/>
      <c r="K11" s="8"/>
      <c r="L11" s="8"/>
      <c r="M11" s="8"/>
      <c r="N11" s="8"/>
    </row>
    <row r="12" spans="2:14" s="7" customFormat="1" ht="28.5">
      <c r="C12" s="12" t="s">
        <v>5</v>
      </c>
      <c r="G12" s="8"/>
      <c r="H12" s="8"/>
      <c r="I12" s="8"/>
      <c r="J12" s="8"/>
      <c r="K12" s="8"/>
      <c r="L12" s="8"/>
      <c r="M12" s="8"/>
      <c r="N12" s="8"/>
    </row>
    <row r="13" spans="2:14" s="7" customFormat="1" ht="39.75" customHeight="1">
      <c r="G13" s="8"/>
      <c r="H13" s="8"/>
      <c r="I13" s="8"/>
      <c r="J13" s="8"/>
      <c r="K13" s="8"/>
      <c r="L13" s="8"/>
      <c r="M13" s="8"/>
      <c r="N13" s="8"/>
    </row>
    <row r="14" spans="2:14" s="7" customFormat="1" ht="17.25" customHeight="1">
      <c r="C14" s="13"/>
      <c r="D14" s="11"/>
      <c r="E14" s="11"/>
      <c r="F14" s="11"/>
      <c r="G14" s="8"/>
      <c r="H14" s="8"/>
      <c r="I14" s="8"/>
      <c r="J14" s="8"/>
      <c r="K14" s="8"/>
      <c r="L14" s="8"/>
      <c r="M14" s="8"/>
      <c r="N14" s="8"/>
    </row>
    <row r="15" spans="2:14" s="7" customFormat="1" ht="24.75" customHeight="1">
      <c r="C15" s="10" t="s">
        <v>6</v>
      </c>
      <c r="G15" s="8"/>
      <c r="H15" s="8"/>
      <c r="I15" s="8"/>
      <c r="J15" s="8"/>
      <c r="K15" s="8"/>
      <c r="L15" s="8"/>
      <c r="M15" s="8"/>
      <c r="N15" s="8"/>
    </row>
    <row r="16" spans="2:14" s="7" customFormat="1" ht="9.9499999999999993" customHeight="1">
      <c r="G16" s="8"/>
      <c r="H16" s="8"/>
      <c r="I16" s="8"/>
      <c r="J16" s="8"/>
      <c r="K16" s="8"/>
      <c r="L16" s="8"/>
      <c r="M16" s="8"/>
      <c r="N16" s="8"/>
    </row>
    <row r="17" spans="1:14" s="7" customFormat="1" ht="42.75">
      <c r="C17" s="12" t="s">
        <v>7</v>
      </c>
      <c r="G17" s="8"/>
      <c r="H17" s="8"/>
      <c r="I17" s="8"/>
      <c r="J17" s="8"/>
      <c r="K17" s="8"/>
      <c r="L17" s="8"/>
      <c r="M17" s="8"/>
      <c r="N17" s="8"/>
    </row>
    <row r="18" spans="1:14" s="7" customFormat="1">
      <c r="G18" s="8"/>
      <c r="H18" s="8"/>
      <c r="I18" s="8"/>
      <c r="J18" s="8"/>
      <c r="K18" s="8"/>
      <c r="L18" s="8"/>
      <c r="M18" s="8"/>
      <c r="N18" s="8"/>
    </row>
    <row r="19" spans="1:14" s="7" customFormat="1">
      <c r="G19" s="8"/>
      <c r="H19" s="8"/>
      <c r="I19" s="8"/>
      <c r="J19" s="8"/>
      <c r="K19" s="8"/>
      <c r="L19" s="8"/>
      <c r="M19" s="8"/>
      <c r="N19" s="8"/>
    </row>
    <row r="20" spans="1:14" s="7" customFormat="1">
      <c r="C20" s="13"/>
      <c r="D20" s="11"/>
      <c r="E20" s="11"/>
      <c r="F20" s="11"/>
      <c r="G20" s="8"/>
      <c r="H20" s="8"/>
      <c r="I20" s="8"/>
      <c r="J20" s="8"/>
      <c r="K20" s="8"/>
      <c r="L20" s="8"/>
      <c r="M20" s="8"/>
      <c r="N20" s="8"/>
    </row>
    <row r="21" spans="1:14" s="7" customFormat="1">
      <c r="C21" s="13"/>
      <c r="D21" s="11"/>
      <c r="E21" s="11"/>
      <c r="F21" s="11"/>
      <c r="G21" s="8"/>
      <c r="H21" s="8"/>
      <c r="I21" s="8"/>
      <c r="J21" s="8"/>
      <c r="K21" s="8"/>
      <c r="L21" s="8"/>
      <c r="M21" s="8"/>
      <c r="N21" s="8"/>
    </row>
    <row r="22" spans="1:14" s="7" customFormat="1">
      <c r="A22" s="14"/>
      <c r="B22" s="14"/>
      <c r="C22" s="14"/>
      <c r="D22" s="14"/>
      <c r="E22" s="14"/>
      <c r="F22" s="14"/>
      <c r="G22" s="8"/>
      <c r="H22" s="8"/>
      <c r="I22" s="8"/>
      <c r="J22" s="8"/>
      <c r="K22" s="8"/>
      <c r="L22" s="8"/>
      <c r="M22" s="8"/>
      <c r="N22" s="8"/>
    </row>
    <row r="23" spans="1:14" s="7" customFormat="1" ht="17.25">
      <c r="A23" s="14"/>
      <c r="B23" s="14"/>
      <c r="C23" s="15" t="s">
        <v>8</v>
      </c>
      <c r="D23" s="14"/>
      <c r="E23" s="14"/>
      <c r="F23" s="14"/>
      <c r="G23" s="8"/>
      <c r="H23" s="8"/>
      <c r="I23" s="8"/>
      <c r="J23" s="8"/>
      <c r="K23" s="8"/>
      <c r="L23" s="8"/>
      <c r="M23" s="8"/>
      <c r="N23" s="8"/>
    </row>
    <row r="24" spans="1:14" s="7" customFormat="1" ht="15.75">
      <c r="A24" s="14"/>
      <c r="B24" s="14"/>
      <c r="C24" s="16" t="s">
        <v>9</v>
      </c>
      <c r="D24" s="14"/>
      <c r="E24" s="14"/>
      <c r="F24" s="14"/>
      <c r="G24" s="8"/>
      <c r="H24" s="8"/>
      <c r="I24" s="8"/>
      <c r="J24" s="8"/>
      <c r="K24" s="8"/>
      <c r="L24" s="8"/>
      <c r="M24" s="8"/>
      <c r="N24" s="8"/>
    </row>
    <row r="25" spans="1:14" s="7" customFormat="1">
      <c r="A25" s="14"/>
      <c r="B25" s="14"/>
      <c r="C25" s="14"/>
      <c r="D25" s="14"/>
      <c r="E25" s="14"/>
      <c r="F25" s="14"/>
      <c r="G25" s="8"/>
      <c r="H25" s="8"/>
      <c r="I25" s="8"/>
      <c r="J25" s="8"/>
      <c r="K25" s="8"/>
      <c r="L25" s="8"/>
      <c r="M25" s="8"/>
      <c r="N25" s="8"/>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8"/>
  <sheetViews>
    <sheetView showGridLines="0" tabSelected="1" zoomScale="115" zoomScaleNormal="115" workbookViewId="0">
      <selection activeCell="A4" sqref="A4"/>
    </sheetView>
  </sheetViews>
  <sheetFormatPr defaultColWidth="9.1328125" defaultRowHeight="12.75"/>
  <cols>
    <col min="1" max="1" width="9.1328125" style="1"/>
    <col min="2" max="2" width="130.3984375" style="1" customWidth="1"/>
    <col min="3" max="3" width="9.1328125" style="1"/>
    <col min="4" max="4" width="20.46484375" style="1" customWidth="1"/>
    <col min="5" max="16384" width="9.1328125" style="1"/>
  </cols>
  <sheetData>
    <row r="1" spans="2:2">
      <c r="B1" s="5" t="s">
        <v>1</v>
      </c>
    </row>
    <row r="2" spans="2:2">
      <c r="B2" s="2" t="s">
        <v>0</v>
      </c>
    </row>
    <row r="3" spans="2:2" ht="20.65">
      <c r="B3" s="6">
        <v>99350</v>
      </c>
    </row>
    <row r="4" spans="2:2" ht="13.15">
      <c r="B4" s="3" t="str">
        <f>CHOOSE(LEFT(TEXT(B3,"000000000.00"))+1,,"One","Two","Three","Four","Five","Six","Seven","Eight","Nine")
&amp;IF(--LEFT(TEXT(B3,"000000000.00"))=0,,IF(AND(--MID(TEXT(B3,"000000000.00"),2,1)=0,--MID(TEXT(B3,"000000000.00"),3,1)=0)," Hundred"," Hundred and "))
&amp;CHOOSE(MID(TEXT(B3,"000000000.00"),2,1)+1,,,"Twenty ","Thirty ","Forty ","Fifty ","Sixty ","Seventy ","Eighty ","Ninety ")
&amp;IF(--MID(TEXT(B3,"000000000.00"),2,1)&lt;&gt;1,CHOOSE(MID(TEXT(B3,"000000000.00"),3,1)+1,,"One","Two","Three","Four","Five","Six","Seven","Eight","Nine"),
CHOOSE(MID(TEXT(B3,"000000000.00"),3,1)+1,"Ten","Eleven","Twelve","Thirteen","Fourteen","Fifteen","Sixteen","Seventeen","Eighteen","Nineteen"))
&amp;IF((--LEFT(TEXT(B3,"000000000.00"))+MID(TEXT(B3,"000000000.00"),2,1)+MID(TEXT(B3,"000000000.00"),3,1))=0,,IF(AND((--MID(TEXT(B3,"000000000.00"),4,1)+MID(TEXT(B3,"000000000.00"),5,1)+MID(TEXT(B3,"000000000.00"),6,1)+MID(TEXT(B3,"000000000.00"),7,1))=0,(--MID(TEXT(B3,"000000000.00"),8,1)+RIGHT(TEXT(B3,"000000000.00")))&gt;0)," Million and "," Million "))
&amp;CHOOSE(MID(TEXT(B3,"000000000.00"),4,1)+1,,"One","Two","Three","Four","Five","Six","Seven","Eight","Nine")
&amp;IF(--MID(TEXT(B3,"000000000.00"),4,1)=0,,IF(AND(--MID(TEXT(B3,"000000000.00"),5,1)=0,--MID(TEXT(B3,"000000000.00"),6,1)=0)," Hundred"," Hundred and"))
&amp;CHOOSE(MID(TEXT(B3,"000000000.00"),5,1)+1,,," Twenty"," Thirty"," Forty"," Fifty"," Sixty"," Seventy"," Eighty"," Ninety")
&amp;IF(--MID(TEXT(B3,"000000000.00"),5,1)&lt;&gt;1,CHOOSE(MID(TEXT(B3,"000000000.00"),6,1)+1,," One"," Two"," Three"," Four"," Five"," Six"," Seven"," Eight"," Nine"),CHOOSE(MID(TEXT(B3,"000000000.00"),6,1)+1," Ten"," Eleven"," Twelve"," Thirteen"," Fourteen"," Fifteen"," Sixteen"," Seventeen"," Eighteen"," Nineteen"))
&amp;IF((--MID(TEXT(B3,"000000000.00"),4,1)+MID(TEXT(B3,"000000000.00"),5,1)+MID(TEXT(B3,"000000000.00"),6,1))=0,,IF(OR((--MID(TEXT(B3,"000000000.00"),7,1)+MID(TEXT(B3,"000000000.00"),8,1)+MID(TEXT(B3,"000000000.00"),9,1))=0,--MID(TEXT(B3,"000000000.00"),7,1)&lt;&gt;0)," Thousand "," Thousand and "))
&amp;CHOOSE(MID(TEXT(B3,"000000000.00"),7,1)+1,,"One","Two","Three","Four","Five","Six","Seven","Eight","Nine")
&amp;IF(--MID(TEXT(B3,"000000000.00"),7,1)=0,,IF(AND(--MID(TEXT(B3,"000000000.00"),8,1)=0,--MID(TEXT(B3,"000000000.00"),9,1)=0)," Hundred "," Hundred and "))&amp;
CHOOSE(MID(TEXT(B3,"000000000.00"),8,1)+1,,,"Twenty ","Thirty ","Forty ","Fifty ","Sixty ","Seventy ","Eighty ","Ninety ")
&amp;IF(--MID(TEXT(B3,"000000000.00"),8,1)&lt;&gt;1,CHOOSE(MID(TEXT(B3,"000000000.00"),9,1)+1,,"One","Two","Three","Four","Five","Six","Seven","Eight","Nine"),CHOOSE(MID(TEXT(B3,"000000000.00"),9,1)+1,"Ten","Eleven","Twelve","Thirteen","Fourteen","Fifteen","Sixteen","Seventeen","Eighteen","Nineteen"))
&amp;" Euro &amp; "&amp;RIGHT(TEXT(B3,"000000000.00"),2)&amp;"/100"</f>
        <v xml:space="preserve"> Ninety Nine Thousand Three Hundred and Fifty  Euro &amp; 00/100</v>
      </c>
    </row>
    <row r="6" spans="2:2" ht="291.60000000000002" customHeight="1">
      <c r="B6" s="4" t="str" cm="1">
        <f t="array" aca="1" ref="B6" ca="1">_xlfn.FORMULATEXT(B4)</f>
        <v>=CHOOSE(LEFT(TEXT(B3,"000000000.00"))+1,,"One","Two","Three","Four","Five","Six","Seven","Eight","Nine")
&amp;IF(--LEFT(TEXT(B3,"000000000.00"))=0,,IF(AND(--MID(TEXT(B3,"000000000.00"),2,1)=0,--MID(TEXT(B3,"000000000.00"),3,1)=0)," Hundred"," Hundred and "))
&amp;CHOOSE(MID(TEXT(B3,"000000000.00"),2,1)+1,,,"Twenty ","Thirty ","Forty ","Fifty ","Sixty ","Seventy ","Eighty ","Ninety ")
&amp;IF(--MID(TEXT(B3,"000000000.00"),2,1)&lt;&gt;1,CHOOSE(MID(TEXT(B3,"000000000.00"),3,1)+1,,"One","Two","Three","Four","Five","Six","Seven","Eight","Nine"),
CHOOSE(MID(TEXT(B3,"000000000.00"),3,1)+1,"Ten","Eleven","Twelve","Thirteen","Fourteen","Fifteen","Sixteen","Seventeen","Eighteen","Nineteen"))
&amp;IF((--LEFT(TEXT(B3,"000000000.00"))+MID(TEXT(B3,"000000000.00"),2,1)+MID(TEXT(B3,"000000000.00"),3,1))=0,,IF(AND((--MID(TEXT(B3,"000000000.00"),4,1)+MID(TEXT(B3,"000000000.00"),5,1)+MID(TEXT(B3,"000000000.00"),6,1)+MID(TEXT(B3,"000000000.00"),7,1))=0,(--MID(TEXT(B3,"000000000.00"),8,1)+RIGHT(TEXT(B3,"000000000.00")))&gt;0)," Million and "," Million "))
&amp;CHOOSE(MID(TEXT(B3,"000000000.00"),4,1)+1,,"One","Two","Three","Four","Five","Six","Seven","Eight","Nine")
&amp;IF(--MID(TEXT(B3,"000000000.00"),4,1)=0,,IF(AND(--MID(TEXT(B3,"000000000.00"),5,1)=0,--MID(TEXT(B3,"000000000.00"),6,1)=0)," Hundred"," Hundred and"))
&amp;CHOOSE(MID(TEXT(B3,"000000000.00"),5,1)+1,,," Twenty"," Thirty"," Forty"," Fifty"," Sixty"," Seventy"," Eighty"," Ninety")
&amp;IF(--MID(TEXT(B3,"000000000.00"),5,1)&lt;&gt;1,CHOOSE(MID(TEXT(B3,"000000000.00"),6,1)+1,," One"," Two"," Three"," Four"," Five"," Six"," Seven"," Eight"," Nine"),CHOOSE(MID(TEXT(B3,"000000000.00"),6,1)+1," Ten"," Eleven"," Twelve"," Thirteen"," Fourteen"," Fifteen"," Sixteen"," Seventeen"," Eighteen"," Nineteen"))
&amp;IF((--MID(TEXT(B3,"000000000.00"),4,1)+MID(TEXT(B3,"000000000.00"),5,1)+MID(TEXT(B3,"000000000.00"),6,1))=0,,IF(OR((--MID(TEXT(B3,"000000000.00"),7,1)+MID(TEXT(B3,"000000000.00"),8,1)+MID(TEXT(B3,"000000000.00"),9,1))=0,--MID(TEXT(B3,"000000000.00"),7,1)&lt;&gt;0)," Thousand "," Thousand and "))
&amp;CHOOSE(MID(TEXT(B3,"000000000.00"),7,1)+1,,"One","Two","Three","Four","Five","Six","Seven","Eight","Nine")
&amp;IF(--MID(TEXT(B3,"000000000.00"),7,1)=0,,IF(AND(--MID(TEXT(B3,"000000000.00"),8,1)=0,--MID(TEXT(B3,"000000000.00"),9,1)=0)," Hundred "," Hundred and "))&amp;
CHOOSE(MID(TEXT(B3,"000000000.00"),8,1)+1,,,"Twenty ","Thirty ","Forty ","Fifty ","Sixty ","Seventy ","Eighty ","Ninety ")
&amp;IF(--MID(TEXT(B3,"000000000.00"),8,1)&lt;&gt;1,CHOOSE(MID(TEXT(B3,"000000000.00"),9,1)+1,,"One","Two","Three","Four","Five","Six","Seven","Eight","Nine"),CHOOSE(MID(TEXT(B3,"000000000.00"),9,1)+1,"Ten","Eleven","Twelve","Thirteen","Fourteen","Fifteen","Sixteen","Seventeen","Eighteen","Nineteen"))
&amp;" Euro &amp; "&amp;RIGHT(TEXT(B3,"000000000.00"),2)&amp;"/100"</v>
      </c>
    </row>
    <row r="8" spans="2:2">
      <c r="B8" s="1" t="str">
        <f ca="1">"Formula contains "&amp;LEN(B6)&amp;" characters"</f>
        <v>Formula contains 2745 characters</v>
      </c>
    </row>
  </sheetData>
  <sheetProtection selectLockedCells="1"/>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EA25-D38E-4A5A-B3F4-1750E3436323}">
  <dimension ref="B3:Q16"/>
  <sheetViews>
    <sheetView showGridLines="0" zoomScale="90" zoomScaleNormal="90" workbookViewId="0">
      <selection activeCell="B13" sqref="B13"/>
    </sheetView>
  </sheetViews>
  <sheetFormatPr defaultColWidth="9.1328125" defaultRowHeight="12.75"/>
  <cols>
    <col min="1" max="1" width="9.1328125" style="1"/>
    <col min="2" max="2" width="24.1328125" style="1" customWidth="1"/>
    <col min="3" max="7" width="9.1328125" style="1"/>
    <col min="8" max="8" width="19.6640625" style="1" customWidth="1"/>
    <col min="9" max="13" width="11" style="1" customWidth="1"/>
    <col min="14" max="16384" width="9.1328125" style="1"/>
  </cols>
  <sheetData>
    <row r="3" spans="2:17">
      <c r="B3" s="1" t="s">
        <v>11</v>
      </c>
    </row>
    <row r="6" spans="2:17" ht="13.15" thickBot="1"/>
    <row r="7" spans="2:17" ht="39" customHeight="1">
      <c r="E7" s="19">
        <f>--LEFT(TEXT(B12,"000000000"))</f>
        <v>2</v>
      </c>
      <c r="F7" s="20">
        <f>--MID(TEXT(B12,"000000000"),2,1)</f>
        <v>4</v>
      </c>
      <c r="G7" s="21">
        <f>--MID(TEXT(B12,"000000000"),3,1)</f>
        <v>0</v>
      </c>
      <c r="H7" s="22" t="s">
        <v>12</v>
      </c>
      <c r="I7" s="23" t="str">
        <f>CHOOSE(E7+1,"","one","two","three","four","five","six","seven","eight","nine")</f>
        <v>two</v>
      </c>
      <c r="J7" s="24" t="str">
        <f>IF(E7=0,"",IF(AND(F7=0,G7=0)," hundred "," hundred and "))</f>
        <v xml:space="preserve"> hundred and </v>
      </c>
      <c r="K7" s="19" t="str">
        <f>CHOOSE(F7+1,"","","twenty","thirty","forty","fifty","sixty","seventy","eighty","ninety")</f>
        <v>forty</v>
      </c>
      <c r="L7" s="21" t="str">
        <f>IF(F7&lt;&gt;1,CHOOSE(G7+1,"","one","two","three","four","five","six","seven","eight","nine"),CHOOSE(G7+1,"ten","eleven","twelve","thirteen","fourteen","fifteen","sixteen","seventeen","eighteen","nineteen"))</f>
        <v/>
      </c>
      <c r="M7" s="24" t="str">
        <f>IF((E7+F7+G7)=0,"",IF(AND((E8+F8+G8+E9)=0,(F9+G9)&gt;0)," million and"," million "))</f>
        <v xml:space="preserve"> million </v>
      </c>
    </row>
    <row r="8" spans="2:17" ht="39" customHeight="1">
      <c r="B8" s="25"/>
      <c r="E8" s="26">
        <f>--MID(TEXT(B12,"000000000"),4,1)</f>
        <v>5</v>
      </c>
      <c r="F8" s="27">
        <f>--MID(TEXT(B12,"000000000"),5,1)</f>
        <v>0</v>
      </c>
      <c r="G8" s="28">
        <f>--MID(TEXT(B12,"000000000"),6,1)</f>
        <v>1</v>
      </c>
      <c r="H8" s="22" t="s">
        <v>13</v>
      </c>
      <c r="I8" s="29" t="str">
        <f>CHOOSE(E8+1,"","one","two","three","four","five","six","seven","eight","nine")</f>
        <v>five</v>
      </c>
      <c r="J8" s="24" t="str">
        <f>IF(E8=0,"",IF(AND(F8=0,G8=0)," hundred "," hundred and "))</f>
        <v xml:space="preserve"> hundred and </v>
      </c>
      <c r="K8" s="26" t="str">
        <f>CHOOSE(F8+1,"","","twenty","thirty","forty","fifty","sixty","seventy","eighty","ninety")</f>
        <v/>
      </c>
      <c r="L8" s="28" t="str">
        <f>IF(F8&lt;&gt;1,CHOOSE(G8+1,"","one","two","three","four","five","six","seven","eight","nine"),CHOOSE(G8+1,"ten","eleven","twelve","thirteen","fourteen","fifteen","sixteen","seventeen","eighteen","nineteen"))</f>
        <v>one</v>
      </c>
      <c r="M8" s="24" t="str">
        <f>IF((E8+F8+G8)=0,"",IF(OR((E7+F7+G7)=0,E9&lt;&gt;0)," thousand "," thousand and "))</f>
        <v xml:space="preserve"> thousand </v>
      </c>
    </row>
    <row r="9" spans="2:17" ht="39" customHeight="1" thickBot="1">
      <c r="B9" s="25"/>
      <c r="E9" s="30">
        <f>--MID(TEXT(B12,"000000000"),7,1)</f>
        <v>9</v>
      </c>
      <c r="F9" s="31">
        <f>--MID(TEXT(B12,"000000000"),8,1)</f>
        <v>8</v>
      </c>
      <c r="G9" s="32">
        <f>--RIGHT(TEXT(B12,"000000000"))</f>
        <v>9</v>
      </c>
      <c r="H9" s="22" t="s">
        <v>14</v>
      </c>
      <c r="I9" s="33" t="str">
        <f>CHOOSE(E9+1,"","one","two","three","four","five","six","seven","eight","nine")</f>
        <v>nine</v>
      </c>
      <c r="J9" s="24" t="str">
        <f>IF(E9=0,"",IF(AND(F9=0,G9=0)," hundred "," hundred and "))</f>
        <v xml:space="preserve"> hundred and </v>
      </c>
      <c r="K9" s="30" t="str">
        <f>CHOOSE(F9+1,"","","twenty","thirty","forty","fifty","sixty","seventy","eighty","ninety")</f>
        <v>eighty</v>
      </c>
      <c r="L9" s="32" t="str">
        <f>IF(F9&lt;&gt;1,CHOOSE(G9+1,"","one","two","three","four","five","six","seven","eight","nine"),CHOOSE(G9+1,"ten","eleven","twelve","thirteen","fourteen","fifteen","sixteen","seventeen","eighteen","nineteen"))</f>
        <v>nine</v>
      </c>
      <c r="M9" s="34" t="str">
        <f>" "</f>
        <v xml:space="preserve"> </v>
      </c>
    </row>
    <row r="11" spans="2:17" ht="13.15">
      <c r="B11" s="35" t="str">
        <f>CHOOSE(LEFT(TEXT(B12,"000000000"))+1,,"One","Two","Three","Four","Five","Six","Seven","Eight","Nine")
&amp;IF(--LEFT(TEXT(B12,"000000000"))=0,,IF(AND(--MID(TEXT(B12,"000000000"),2,1)=0,--MID(TEXT(B12,"000000000"),3,1)=0)," Hundred"," Hundred and "))
&amp;CHOOSE(MID(TEXT(B12,"000000000"),2,1)+1,,,"Twenty ","Thirty ","Forty ","Fifty ","Sixty ","Seventy ","Eighty ","Ninety ")
&amp;IF(--MID(TEXT(B12,"000000000"),2,1)&lt;&gt;1,CHOOSE(MID(TEXT(B12,"000000000"),3,1)+1,,"One","Two","Three","Four","Five","Six","Seven","Eight","Nine"),CHOOSE(MID(TEXT(B12,"000000000"),3,1)+1,"Ten","Eleven","Twelve","Thirteen","Fourteen","Fifteen","Sixteen","Seventeen","Eighteen","Nineteen"))
&amp;IF((--LEFT(TEXT(B12,"000000000"))+MID(TEXT(B12,"000000000"),2,1)+MID(TEXT(B12,"000000000"),3,1))=0,,IF(AND((--MID(TEXT(B12,"000000000"),4,1)+MID(TEXT(B12,"000000000"),5,1)+MID(TEXT(B12,"000000000"),6,1)+MID(TEXT(B12,"000000000"),7,1))=0,(--MID(TEXT(B12,"000000000"),8,1)+RIGHT(TEXT(B12,"000000000")))&gt;0)," Million and "," Million "))
&amp;CHOOSE(MID(TEXT(B12,"000000000"),4,1)+1,,"One","Two","Three","Four","Five","Six","Seven","Eight","Nine")
&amp;IF(--MID(TEXT(B12,"000000000"),4,1)=0,,IF(AND(--MID(TEXT(B12,"000000000"),5,1)=0,--MID(TEXT(B12,"000000000"),6,1)=0)," Hundred"," Hundred and"))
&amp;CHOOSE(MID(TEXT(B12,"000000000"),5,1)+1,,,"Twenty","Thirty","Forty","Fifty","Sixty","Seventy","Eighty","Ninety")
&amp;IF(--MID(TEXT(B12,"000000000"),5,1)&lt;&gt;1,CHOOSE(MID(TEXT(B12,"000000000"),6,1)+1,," One"," Two"," Three"," Four"," Five"," Six"," Seven"," Eight"," Nine"),CHOOSE(MID(TEXT(B12,"000000000"),6,1)+1," Ten"," Eleven"," Twelve"," Thirteen"," Fourteen"," Fifteen"," Sixteen"," Seventeen"," Eighteen"," Nineteen"))
&amp;IF((--MID(TEXT(B12,"000000000"),4,1)+MID(TEXT(B12,"000000000"),5,1)+MID(TEXT(B12,"000000000"),6,1))=0,,IF(OR((--MID(TEXT(B12,"000000000"),7,1)+MID(TEXT(B12,"000000000"),8,1)+RIGHT(TEXT(B12,"000000000")))=0,--MID(TEXT(B12,"000000000"),7,1)&lt;&gt;0)," Thousand "," Thousand and "))
&amp;CHOOSE(MID(TEXT(B12,"000000000"),7,1)+1,,"One","Two","Three","Four","Five","Six","Seven","Eight","Nine")
&amp;IF(--MID(TEXT(B12,"000000000"),7,1)=0,,IF(AND(--MID(TEXT(B12,"000000000"),8,1)=0,--RIGHT(TEXT(B12,"000000000"))=0)," Hundred "," Hundred and "))&amp;
CHOOSE(MID(TEXT(B12,"000000000"),8,1)+1,,,"Twenty ","Thirty ","Forty ","Fifty ","Sixty ","Seventy ","Eighty ","Ninety ")
&amp;IF(--MID(TEXT(B12,"000000000"),8,1)&lt;&gt;1,CHOOSE(RIGHT(TEXT(B12,"000000000"))+1,,"One","Two","Three","Four","Five","Six","Seven","Eight","Nine"),CHOOSE(RIGHT(TEXT(B12,"000000000"))+1,"Ten","Eleven","Twelve","Thirteen","Fourteen","Fifteen","Sixteen","Seventeen","Eighteen","Nineteen"))</f>
        <v>Two Hundred and Forty  Million Five Hundred and One Thousand Nine Hundred and Eighty Nine</v>
      </c>
      <c r="C11" s="36"/>
      <c r="D11" s="36"/>
      <c r="E11" s="36"/>
      <c r="F11" s="36"/>
      <c r="G11" s="36"/>
      <c r="H11" s="35"/>
      <c r="I11" s="36"/>
      <c r="J11" s="36"/>
      <c r="K11" s="36"/>
    </row>
    <row r="12" spans="2:17" ht="20.65">
      <c r="B12" s="37">
        <v>240501989</v>
      </c>
    </row>
    <row r="13" spans="2:17">
      <c r="M13" s="38" t="str">
        <f>"Formula contains "&amp;LEN(B16)&amp;" characters"</f>
        <v>Formula contains 2598 characters</v>
      </c>
    </row>
    <row r="14" spans="2:17" ht="13.15">
      <c r="B14" s="2" t="s">
        <v>15</v>
      </c>
      <c r="M14" s="39" t="s">
        <v>16</v>
      </c>
    </row>
    <row r="15" spans="2:17">
      <c r="B15" s="2"/>
    </row>
    <row r="16" spans="2:17" ht="409.5" customHeight="1">
      <c r="B16" s="40" t="s">
        <v>17</v>
      </c>
      <c r="C16" s="41"/>
      <c r="D16" s="41"/>
      <c r="E16" s="41"/>
      <c r="F16" s="41"/>
      <c r="G16" s="41"/>
      <c r="H16" s="41"/>
      <c r="I16" s="41"/>
      <c r="J16" s="41"/>
      <c r="K16" s="41"/>
      <c r="L16" s="41"/>
      <c r="M16" s="41"/>
      <c r="N16" s="41"/>
      <c r="O16" s="41"/>
      <c r="P16" s="41"/>
      <c r="Q16" s="41"/>
    </row>
  </sheetData>
  <mergeCells count="1">
    <mergeCell ref="B16:Q16"/>
  </mergeCell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2A62-3C38-4F5E-AA3C-8B0D432F2FB8}">
  <dimension ref="B1:B8"/>
  <sheetViews>
    <sheetView showGridLines="0" zoomScale="115" zoomScaleNormal="115" workbookViewId="0">
      <selection activeCell="B4" sqref="B4"/>
    </sheetView>
  </sheetViews>
  <sheetFormatPr defaultColWidth="9.1328125" defaultRowHeight="12.75"/>
  <cols>
    <col min="1" max="1" width="9.1328125" style="1"/>
    <col min="2" max="2" width="130.3984375" style="1" customWidth="1"/>
    <col min="3" max="3" width="9.1328125" style="1"/>
    <col min="4" max="4" width="20.46484375" style="1" customWidth="1"/>
    <col min="5" max="16384" width="9.1328125" style="1"/>
  </cols>
  <sheetData>
    <row r="1" spans="2:2">
      <c r="B1" s="5" t="s">
        <v>1</v>
      </c>
    </row>
    <row r="2" spans="2:2">
      <c r="B2" s="2" t="s">
        <v>0</v>
      </c>
    </row>
    <row r="3" spans="2:2" ht="20.65">
      <c r="B3" s="6">
        <v>99350</v>
      </c>
    </row>
    <row r="4" spans="2:2" ht="13.15">
      <c r="B4" s="3" t="str">
        <f>CHOOSE(LEFT(TEXT(B3,"000000000.00"))+1,,"One","Two","Three","Four","Five","Six","Seven","Eight","Nine")
&amp;IF(--LEFT(TEXT(B3,"000000000.00"))=0,,IF(AND(--MID(TEXT(B3,"000000000.00"),2,1)=0,--MID(TEXT(B3,"000000000.00"),3,1)=0)," Hundred"," Hundred "))
&amp;CHOOSE(MID(TEXT(B3,"000000000.00"),2,1)+1,,,"Twenty ","Thirty ","Forty ","Fifty ","Sixty ","Seventy ","Eighty ","Ninety ")
&amp;IF(--MID(TEXT(B3,"000000000.00"),2,1)&lt;&gt;1,CHOOSE(MID(TEXT(B3,"000000000.00"),3,1)+1,,"One","Two","Three","Four","Five","Six","Seven","Eight","Nine"),
CHOOSE(MID(TEXT(B3,"000000000.00"),3,1)+1,"Ten","Eleven","Twelve","Thirteen","Fourteen","Fifteen","Sixteen","Seventeen","Eighteen","Nineteen"))
&amp;IF((--LEFT(TEXT(B3,"000000000.00"))+MID(TEXT(B3,"000000000.00"),2,1)+MID(TEXT(B3,"000000000.00"),3,1))=0,,IF(AND((--MID(TEXT(B3,"000000000.00"),4,1)+MID(TEXT(B3,"000000000.00"),5,1)+MID(TEXT(B3,"000000000.00"),6,1)+MID(TEXT(B3,"000000000.00"),7,1))=0,(--MID(TEXT(B3,"000000000.00"),8,1)+RIGHT(TEXT(B3,"000000000.00")))&gt;0)," Million "," Million "))
&amp;CHOOSE(MID(TEXT(B3,"000000000.00"),4,1)+1,,"One","Two","Three","Four","Five","Six","Seven","Eight","Nine")
&amp;IF(--MID(TEXT(B3,"000000000.00"),4,1)=0,,IF(AND(--MID(TEXT(B3,"000000000.00"),5,1)=0,--MID(TEXT(B3,"000000000.00"),6,1)=0)," Hundred"," Hundred "))
&amp;CHOOSE(MID(TEXT(B3,"000000000.00"),5,1)+1,,," Twenty"," Thirty"," Forty"," Fifty"," Sixty"," Seventy"," Eighty"," Ninety")
&amp;IF(--MID(TEXT(B3,"000000000.00"),5,1)&lt;&gt;1,CHOOSE(MID(TEXT(B3,"000000000.00"),6,1)+1,," One"," Two"," Three"," Four"," Five"," Six"," Seven"," Eight"," Nine"),CHOOSE(MID(TEXT(B3,"000000000.00"),6,1)+1," Ten"," Eleven"," Twelve"," Thirteen"," Fourteen"," Fifteen"," Sixteen"," Seventeen"," Eighteen"," Nineteen"))
&amp;IF((--MID(TEXT(B3,"000000000.00"),4,1)+MID(TEXT(B3,"000000000.00"),5,1)+MID(TEXT(B3,"000000000.00"),6,1))=0,,IF(OR((--MID(TEXT(B3,"000000000.00"),7,1)+MID(TEXT(B3,"000000000.00"),8,1)+MID(TEXT(B3,"000000000.00"),9,1))=0,--MID(TEXT(B3,"000000000.00"),7,1)&lt;&gt;0)," Thousand "," Thousand "))
&amp;CHOOSE(MID(TEXT(B3,"000000000.00"),7,1)+1,,"One","Two","Three","Four","Five","Six","Seven","Eight","Nine")
&amp;IF(--MID(TEXT(B3,"000000000.00"),7,1)=0,,IF(AND(--MID(TEXT(B3,"000000000.00"),8,1)=0,--MID(TEXT(B3,"000000000.00"),9,1)=0)," Hundred "," Hundred "))&amp;
CHOOSE(MID(TEXT(B3,"000000000.00"),8,1)+1,,,"Twenty ","Thirty ","Forty ","Fifty ","Sixty ","Seventy ","Eighty ","Ninety ")
&amp;IF(--MID(TEXT(B3,"000000000.00"),8,1)&lt;&gt;1,CHOOSE(MID(TEXT(B3,"000000000.00"),9,1)+1,,"One","Two","Three","Four","Five","Six","Seven","Eight","Nine"),CHOOSE(MID(TEXT(B3,"000000000.00"),9,1)+1,"Ten","Eleven","Twelve","Thirteen","Fourteen","Fifteen","Sixteen","Seventeen","Eighteen","Nineteen"))
&amp; "and " &amp;RIGHT(TEXT(B3,"000000000.00"),2)&amp;"/100"&amp;" USD"</f>
        <v xml:space="preserve"> Ninety Nine Thousand Three Hundred Fifty and 00/100 USD</v>
      </c>
    </row>
    <row r="6" spans="2:2" ht="291.60000000000002" customHeight="1">
      <c r="B6" s="4" t="str">
        <f ca="1">_xlfn.FORMULATEXT(B4)</f>
        <v>=CHOOSE(LEFT(TEXT(B3,"000000000.00"))+1,,"One","Two","Three","Four","Five","Six","Seven","Eight","Nine")
&amp;IF(--LEFT(TEXT(B3,"000000000.00"))=0,,IF(AND(--MID(TEXT(B3,"000000000.00"),2,1)=0,--MID(TEXT(B3,"000000000.00"),3,1)=0)," Hundred"," Hundred "))
&amp;CHOOSE(MID(TEXT(B3,"000000000.00"),2,1)+1,,,"Twenty ","Thirty ","Forty ","Fifty ","Sixty ","Seventy ","Eighty ","Ninety ")
&amp;IF(--MID(TEXT(B3,"000000000.00"),2,1)&lt;&gt;1,CHOOSE(MID(TEXT(B3,"000000000.00"),3,1)+1,,"One","Two","Three","Four","Five","Six","Seven","Eight","Nine"),
CHOOSE(MID(TEXT(B3,"000000000.00"),3,1)+1,"Ten","Eleven","Twelve","Thirteen","Fourteen","Fifteen","Sixteen","Seventeen","Eighteen","Nineteen"))
&amp;IF((--LEFT(TEXT(B3,"000000000.00"))+MID(TEXT(B3,"000000000.00"),2,1)+MID(TEXT(B3,"000000000.00"),3,1))=0,,IF(AND((--MID(TEXT(B3,"000000000.00"),4,1)+MID(TEXT(B3,"000000000.00"),5,1)+MID(TEXT(B3,"000000000.00"),6,1)+MID(TEXT(B3,"000000000.00"),7,1))=0,(--MID(TEXT(B3,"000000000.00"),8,1)+RIGHT(TEXT(B3,"000000000.00")))&gt;0)," Million "," Million "))
&amp;CHOOSE(MID(TEXT(B3,"000000000.00"),4,1)+1,,"One","Two","Three","Four","Five","Six","Seven","Eight","Nine")
&amp;IF(--MID(TEXT(B3,"000000000.00"),4,1)=0,,IF(AND(--MID(TEXT(B3,"000000000.00"),5,1)=0,--MID(TEXT(B3,"000000000.00"),6,1)=0)," Hundred"," Hundred "))
&amp;CHOOSE(MID(TEXT(B3,"000000000.00"),5,1)+1,,," Twenty"," Thirty"," Forty"," Fifty"," Sixty"," Seventy"," Eighty"," Ninety")
&amp;IF(--MID(TEXT(B3,"000000000.00"),5,1)&lt;&gt;1,CHOOSE(MID(TEXT(B3,"000000000.00"),6,1)+1,," One"," Two"," Three"," Four"," Five"," Six"," Seven"," Eight"," Nine"),CHOOSE(MID(TEXT(B3,"000000000.00"),6,1)+1," Ten"," Eleven"," Twelve"," Thirteen"," Fourteen"," Fifteen"," Sixteen"," Seventeen"," Eighteen"," Nineteen"))
&amp;IF((--MID(TEXT(B3,"000000000.00"),4,1)+MID(TEXT(B3,"000000000.00"),5,1)+MID(TEXT(B3,"000000000.00"),6,1))=0,,IF(OR((--MID(TEXT(B3,"000000000.00"),7,1)+MID(TEXT(B3,"000000000.00"),8,1)+MID(TEXT(B3,"000000000.00"),9,1))=0,--MID(TEXT(B3,"000000000.00"),7,1)&lt;&gt;0)," Thousand "," Thousand "))
&amp;CHOOSE(MID(TEXT(B3,"000000000.00"),7,1)+1,,"One","Two","Three","Four","Five","Six","Seven","Eight","Nine")
&amp;IF(--MID(TEXT(B3,"000000000.00"),7,1)=0,,IF(AND(--MID(TEXT(B3,"000000000.00"),8,1)=0,--MID(TEXT(B3,"000000000.00"),9,1)=0)," Hundred "," Hundred "))&amp;
CHOOSE(MID(TEXT(B3,"000000000.00"),8,1)+1,,,"Twenty ","Thirty ","Forty ","Fifty ","Sixty ","Seventy ","Eighty ","Ninety ")
&amp;IF(--MID(TEXT(B3,"000000000.00"),8,1)&lt;&gt;1,CHOOSE(MID(TEXT(B3,"000000000.00"),9,1)+1,,"One","Two","Three","Four","Five","Six","Seven","Eight","Nine"),CHOOSE(MID(TEXT(B3,"000000000.00"),9,1)+1,"Ten","Eleven","Twelve","Thirteen","Fourteen","Fifteen","Sixteen","Seventeen","Eighteen","Nineteen"))
&amp; "and " &amp;RIGHT(TEXT(B3,"000000000.00"),2)&amp;"/100"&amp;" USD"</v>
      </c>
    </row>
    <row r="8" spans="2:2">
      <c r="B8" s="1" t="str">
        <f ca="1">"Formula contains "&amp;LEN(B6)&amp;" characters"</f>
        <v>Formula contains 2730 characters</v>
      </c>
    </row>
  </sheetData>
  <sheetProtection selectLockedCells="1"/>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B47B-AD07-444F-80C1-E5F4E9D90C12}">
  <dimension ref="B1:B6"/>
  <sheetViews>
    <sheetView showGridLines="0" zoomScale="110" zoomScaleNormal="110" workbookViewId="0">
      <selection activeCell="B18" sqref="B18"/>
    </sheetView>
  </sheetViews>
  <sheetFormatPr defaultColWidth="9.1328125" defaultRowHeight="12.75"/>
  <cols>
    <col min="1" max="1" width="9.1328125" style="1"/>
    <col min="2" max="2" width="103.6640625" style="1" bestFit="1" customWidth="1"/>
    <col min="3" max="3" width="12.19921875" style="1" customWidth="1"/>
    <col min="4" max="16384" width="9.1328125" style="1"/>
  </cols>
  <sheetData>
    <row r="1" spans="2:2">
      <c r="B1" s="5" t="s">
        <v>1</v>
      </c>
    </row>
    <row r="2" spans="2:2">
      <c r="B2" s="2" t="s">
        <v>10</v>
      </c>
    </row>
    <row r="3" spans="2:2" ht="20.65">
      <c r="B3" s="18">
        <v>120055444444.22</v>
      </c>
    </row>
    <row r="4" spans="2:2" ht="13.15">
      <c r="B4" s="3" t="str">
        <f>CHOOSE(LEFT(TEXT(B3,"000000000000.00"))+1,,"One ","Two ","Three ","Four ","Five ","Six ","Seven ","Eight ","Nine ")&amp;IF(--LEFT(TEXT(B3,"000000000000.00"))=0, ,IF(AND(--MID(TEXT(B3,"000000000000.00"),2,1)=0,--MID(TEXT(B3,"000000000000.00"),3,1)=0),"Hundred ","Hundred and "))&amp;CHOOSE(MID(TEXT(B3,"000000000000.00"),2,1)+1,,,"Twenty ","Thirty ","Forty ","Fifty ","Sixty ","Seventy ","Eighty ","Ninety ")&amp;IF(--MID(TEXT(B3,"000000000000.00"),2,1)&lt;&gt;1,CHOOSE(MID(TEXT(B3,"000000000000.00"),3,1)+1,,"One ","Two ","Three ","Four ","Five ","Six ","Seven ","Eight ","Nine "),CHOOSE(MID(TEXT(B3,"000000000000.00"),3,1)+1,"Ten ","Eleven ","Twelve ","Thirteen ","Fourteen ","Fifteen ","Sixteen ","Seventeen ","Eighteen ","Nineteen "))&amp;IF((--LEFT(TEXT(B3,"000000000000.00"))+MID(TEXT(B3,"000000000000.00"),2,1)+MID(TEXT(B3,"000000000000.00"),3,1))=0, ,IF(AND((--MID(TEXT(B3,"000000000000.00"),4,1)+MID(TEXT(B3,"000000000000.00"),5,1)+MID(TEXT(B3,"000000000000.00"),6,1)+MID(TEXT(B3,"000000000000.00"),7,1))=0,(--MID(TEXT(B3,"000000000000.00"),8,1)+RIGHT(TEXT(B3,"000000000000.00")))&gt;0),"Billion and ","Billion "))&amp;CHOOSE(MID(TEXT(B3,"000000000000.00"),4,1)+1,,"One ","Two ","Three ","Four ","Five ","Six ","Seven ","Eight ","Nine ")&amp;IF(--MID(TEXT(B3,"000000000000.00"),4,1)=0, ,IF(AND(--MID(TEXT(B3,"000000000000.00"),5,1)=0,--MID(TEXT(B3,"000000000000.00"),6,1)=0),"Hundred ","Hundred and "))&amp;CHOOSE(MID(TEXT(B3,"000000000000.00"),5,1)+1,,,"Twenty ","Thirty ","Forty ","Fifty ","Sixty ","Seventy ","Eighty ","Ninety ")&amp;IF(--MID(TEXT(B3,"000000000000.00"),5,1)&lt;&gt;1,CHOOSE(MID(TEXT(B3,"000000000000.00"),6,1)+1,,"One ","Two ","Three ","Four ","Five ","Six ","Seven ","Eight ","Nine "),CHOOSE(MID(TEXT(B3,"000000000000.00"),6,1)+1,"Ten ","Eleven ","Twelve ","Thirteen ","Fourteen ","Fifteen ","Sixteen ","Seventeen ","Eighteen ","Nineteen "))&amp;IF((--MID(TEXT(B3,"000000000000.00"),4,1)+MID(TEXT(B3,"000000000000.00"),5,1)+MID(TEXT(B3,"000000000000.00"),6,1))=0, ,IF(OR((--MID(TEXT(B3,"000000000000.00"),7,1)+MID(TEXT(B3,"000000000000.00"),8,1)+MID(TEXT(B3,"000000000000.00"),9,1))=0,--MID(TEXT(B3,"000000000000.00"),7,1)&gt;0),"Million ","Million and "))&amp;CHOOSE(MID(TEXT(B3,"000000000000.00"),7,1)+1,,"One ","Two ","Three ","Four ","Five ","Six ","Seven ","Eight ","Nine ")&amp;IF(--MID(TEXT(B3,"000000000000.00"),7,1)=0, ,IF(AND(--MID(TEXT(B3,"000000000000.00"),8,1)=0,--MID(TEXT(B3,"000000000000.00"),9,1)=0),"Hundred ","Hundred and "))&amp;CHOOSE(MID(TEXT(B3,"000000000000.00"),8,1)+1,,,"Twenty ","Thirty ","Forty ","Fifty ","Sixty ","Seventy ","Eighty ","Ninety ")&amp;IF(--MID(TEXT(B3,"000000000000.00"),8,1)&lt;&gt;1,CHOOSE(MID(TEXT(B3,"000000000000.00"),9,1)+1,,"One ","Two ","Three ","Four ","Five ","Six ","Seven ","Eight ","Nine "),CHOOSE(MID(TEXT(B3,"000000000000.00"),9,1)+1,"Ten ","Eleven ","Twelve ","Thirteen ","Fourteen ","Fifteen ","Sixteen ","Seventeen ","Eighteen ","Nineteen "))&amp;IF((--MID(TEXT(B3,"000000000000.00"),7,1)+MID(TEXT(B3,"000000000000.00"),8,1)+MID(TEXT(B3,"000000000000.00"),9,1))=0, ,IF(OR((--MID(TEXT(B3,"000000000000.00"),10,1)+MID(TEXT(B3,"000000000000.00"),11,1)+MID(TEXT(B3,"000000000000.00"),12,1))=0,--MID(TEXT(B3,"000000000000.00"),10,1)&lt;&gt;0),"Thousand ","Thousand and "))&amp;CHOOSE(MID(TEXT(B3,"000000000000.00"),10,1)+1,,"One ","Two ","Three ","Four ","Five ","Six ","Seven ","Eight ","Nine ")&amp;IF(--MID(TEXT(B3,"000000000000.00"),10,1)=0, ,IF(AND(--MID(TEXT(B3,"000000000000.00"),11,1)=0,--MID(TEXT(B3,"000000000000.00"),12,1)=0),"Hundred ","Hundred and "))&amp;CHOOSE(MID(TEXT(B3,"000000000000.00"),11,1)+1,,,"Twenty ","Thirty ","Forty ","Fifty ","Sixty ","Seventy ","Eighty ","Ninety ")&amp;IF(--MID(TEXT(B3,"000000000000.00"),11,1)&lt;&gt;1,CHOOSE(MID(TEXT(B3,"000000000000.00"),12,1)+1,,"One ","Two ","Three ","Four ","Five ","Six ","Seven ","Eight ","Nine "),CHOOSE(MID(TEXT(B3,"000000000000.00"),12,1)+1,"Ten ","Eleven ","Twelve ","Thirteen ","Fourteen ","Fifteen ","Sixteen ","Seventeen ","Eighteen ","Nineteen "))&amp;"Point "&amp;CHOOSE(MID(TEXT(B3,"000000000000.00"),14,1)+2,,"zero ","One ","Two ","Three ","Four ","Five ","Six ","Seven ","Eight ","Nine ")&amp;CHOOSE(MID(TEXT(B3,"000000000000.00"),15,1)+2,,"zero","One","Two","Three","Four","Five","Six","Seven","Eight","Nine")</f>
        <v>One Hundred and Twenty Billion Fifty Five Million Four Hundred and Forty Four Thousand Four Hundred and Forty Four Point Two Two</v>
      </c>
    </row>
    <row r="5" spans="2:2">
      <c r="B5" s="1" t="str">
        <f ca="1">"Formula contains "&amp;LEN(B6)&amp;" characters"</f>
        <v>Formula contains 4162 characters</v>
      </c>
    </row>
    <row r="6" spans="2:2" ht="255" customHeight="1">
      <c r="B6" s="4" t="str">
        <f ca="1">_xlfn.FORMULATEXT(B4)</f>
        <v>=CHOOSE(LEFT(TEXT(B3,"000000000000.00"))+1,,"One ","Two ","Three ","Four ","Five ","Six ","Seven ","Eight ","Nine ")&amp;IF(--LEFT(TEXT(B3,"000000000000.00"))=0, ,IF(AND(--MID(TEXT(B3,"000000000000.00"),2,1)=0,--MID(TEXT(B3,"000000000000.00"),3,1)=0),"Hundred ","Hundred and "))&amp;CHOOSE(MID(TEXT(B3,"000000000000.00"),2,1)+1,,,"Twenty ","Thirty ","Forty ","Fifty ","Sixty ","Seventy ","Eighty ","Ninety ")&amp;IF(--MID(TEXT(B3,"000000000000.00"),2,1)&lt;&gt;1,CHOOSE(MID(TEXT(B3,"000000000000.00"),3,1)+1,,"One ","Two ","Three ","Four ","Five ","Six ","Seven ","Eight ","Nine "),CHOOSE(MID(TEXT(B3,"000000000000.00"),3,1)+1,"Ten ","Eleven ","Twelve ","Thirteen ","Fourteen ","Fifteen ","Sixteen ","Seventeen ","Eighteen ","Nineteen "))&amp;IF((--LEFT(TEXT(B3,"000000000000.00"))+MID(TEXT(B3,"000000000000.00"),2,1)+MID(TEXT(B3,"000000000000.00"),3,1))=0, ,IF(AND((--MID(TEXT(B3,"000000000000.00"),4,1)+MID(TEXT(B3,"000000000000.00"),5,1)+MID(TEXT(B3,"000000000000.00"),6,1)+MID(TEXT(B3,"000000000000.00"),7,1))=0,(--MID(TEXT(B3,"000000000000.00"),8,1)+RIGHT(TEXT(B3,"000000000000.00")))&gt;0),"Billion and ","Billion "))&amp;CHOOSE(MID(TEXT(B3,"000000000000.00"),4,1)+1,,"One ","Two ","Three ","Four ","Five ","Six ","Seven ","Eight ","Nine ")&amp;IF(--MID(TEXT(B3,"000000000000.00"),4,1)=0, ,IF(AND(--MID(TEXT(B3,"000000000000.00"),5,1)=0,--MID(TEXT(B3,"000000000000.00"),6,1)=0),"Hundred ","Hundred and "))&amp;CHOOSE(MID(TEXT(B3,"000000000000.00"),5,1)+1,,,"Twenty ","Thirty ","Forty ","Fifty ","Sixty ","Seventy ","Eighty ","Ninety ")&amp;IF(--MID(TEXT(B3,"000000000000.00"),5,1)&lt;&gt;1,CHOOSE(MID(TEXT(B3,"000000000000.00"),6,1)+1,,"One ","Two ","Three ","Four ","Five ","Six ","Seven ","Eight ","Nine "),CHOOSE(MID(TEXT(B3,"000000000000.00"),6,1)+1,"Ten ","Eleven ","Twelve ","Thirteen ","Fourteen ","Fifteen ","Sixteen ","Seventeen ","Eighteen ","Nineteen "))&amp;IF((--MID(TEXT(B3,"000000000000.00"),4,1)+MID(TEXT(B3,"000000000000.00"),5,1)+MID(TEXT(B3,"000000000000.00"),6,1))=0, ,IF(OR((--MID(TEXT(B3,"000000000000.00"),7,1)+MID(TEXT(B3,"000000000000.00"),8,1)+MID(TEXT(B3,"000000000000.00"),9,1))=0,--MID(TEXT(B3,"000000000000.00"),7,1)&gt;0),"Million ","Million and "))&amp;CHOOSE(MID(TEXT(B3,"000000000000.00"),7,1)+1,,"One ","Two ","Three ","Four ","Five ","Six ","Seven ","Eight ","Nine ")&amp;IF(--MID(TEXT(B3,"000000000000.00"),7,1)=0, ,IF(AND(--MID(TEXT(B3,"000000000000.00"),8,1)=0,--MID(TEXT(B3,"000000000000.00"),9,1)=0),"Hundred ","Hundred and "))&amp;CHOOSE(MID(TEXT(B3,"000000000000.00"),8,1)+1,,,"Twenty ","Thirty ","Forty ","Fifty ","Sixty ","Seventy ","Eighty ","Ninety ")&amp;IF(--MID(TEXT(B3,"000000000000.00"),8,1)&lt;&gt;1,CHOOSE(MID(TEXT(B3,"000000000000.00"),9,1)+1,,"One ","Two ","Three ","Four ","Five ","Six ","Seven ","Eight ","Nine "),CHOOSE(MID(TEXT(B3,"000000000000.00"),9,1)+1,"Ten ","Eleven ","Twelve ","Thirteen ","Fourteen ","Fifteen ","Sixteen ","Seventeen ","Eighteen ","Nineteen "))&amp;IF((--MID(TEXT(B3,"000000000000.00"),7,1)+MID(TEXT(B3,"000000000000.00"),8,1)+MID(TEXT(B3,"000000000000.00"),9,1))=0, ,IF(OR((--MID(TEXT(B3,"000000000000.00"),10,1)+MID(TEXT(B3,"000000000000.00"),11,1)+MID(TEXT(B3,"000000000000.00"),12,1))=0,--MID(TEXT(B3,"000000000000.00"),10,1)&lt;&gt;0),"Thousand ","Thousand and "))&amp;CHOOSE(MID(TEXT(B3,"000000000000.00"),10,1)+1,,"One ","Two ","Three ","Four ","Five ","Six ","Seven ","Eight ","Nine ")&amp;IF(--MID(TEXT(B3,"000000000000.00"),10,1)=0, ,IF(AND(--MID(TEXT(B3,"000000000000.00"),11,1)=0,--MID(TEXT(B3,"000000000000.00"),12,1)=0),"Hundred ","Hundred and "))&amp;CHOOSE(MID(TEXT(B3,"000000000000.00"),11,1)+1,,,"Twenty ","Thirty ","Forty ","Fifty ","Sixty ","Seventy ","Eighty ","Ninety ")&amp;IF(--MID(TEXT(B3,"000000000000.00"),11,1)&lt;&gt;1,CHOOSE(MID(TEXT(B3,"000000000000.00"),12,1)+1,,"One ","Two ","Three ","Four ","Five ","Six ","Seven ","Eight ","Nine "),CHOOSE(MID(TEXT(B3,"000000000000.00"),12,1)+1,"Ten ","Eleven ","Twelve ","Thirteen ","Fourteen ","Fifteen ","Sixteen ","Seventeen ","Eighteen ","Nineteen "))&amp;"Point "&amp;CHOOSE(MID(TEXT(B3,"000000000000.00"),14,1)+2,,"zero ","One ","Two ","Three ","Four ","Five ","Six ","Seven ","Eight ","Nine ")&amp;CHOOSE(MID(TEXT(B3,"000000000000.00"),15,1)+2,,"zero","One","Two","Three","Four","Five","Six","Seven","Eight","Nine")</v>
      </c>
    </row>
  </sheetData>
  <sheetProtection selectLockedCells="1"/>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6F609-E764-4089-AAE1-CECA91FCC317}">
  <dimension ref="A2:D27"/>
  <sheetViews>
    <sheetView topLeftCell="A2" zoomScale="70" zoomScaleNormal="70" workbookViewId="0">
      <selection activeCell="D16" sqref="D16"/>
    </sheetView>
  </sheetViews>
  <sheetFormatPr defaultRowHeight="14.25"/>
  <cols>
    <col min="1" max="1" width="15.86328125" style="42" bestFit="1" customWidth="1"/>
    <col min="2" max="2" width="25.265625" style="7" bestFit="1" customWidth="1"/>
    <col min="3" max="3" width="24.86328125" style="7" bestFit="1" customWidth="1"/>
    <col min="4" max="4" width="159.265625" style="7" bestFit="1" customWidth="1"/>
    <col min="5" max="16384" width="9.06640625" style="7"/>
  </cols>
  <sheetData>
    <row r="2" spans="1:4" ht="30.75">
      <c r="B2" s="43" t="s">
        <v>18</v>
      </c>
    </row>
    <row r="3" spans="1:4" ht="14.65" thickBot="1"/>
    <row r="4" spans="1:4" ht="37.5" customHeight="1" thickBot="1">
      <c r="A4" s="44" t="s">
        <v>19</v>
      </c>
      <c r="B4" s="45" t="s">
        <v>20</v>
      </c>
      <c r="C4" s="46" t="s">
        <v>21</v>
      </c>
      <c r="D4" s="47" t="s">
        <v>22</v>
      </c>
    </row>
    <row r="5" spans="1:4" ht="10.5" customHeight="1" thickBot="1">
      <c r="A5" s="48"/>
      <c r="B5" s="49"/>
      <c r="C5" s="50"/>
      <c r="D5" s="51"/>
    </row>
    <row r="6" spans="1:4" s="56" customFormat="1" ht="39.950000000000003" customHeight="1" thickBot="1">
      <c r="A6" s="52">
        <v>1</v>
      </c>
      <c r="B6" s="53" t="s">
        <v>23</v>
      </c>
      <c r="C6" s="54">
        <v>54000.55</v>
      </c>
      <c r="D6" s="55" t="str">
        <f>B6&amp;CHOOSE(LEFT(TEXT(C6,"000000000.00"))+1,,"One","Two","Three","Four","Five","Six","Seven","Eight","Nine")
&amp;IF(--LEFT(TEXT(C6,"000000000.00"))=0,,IF(AND(--MID(TEXT(C6,"000000000.00"),2,1)=0,--MID(TEXT(C6,"000000000.00"),3,1)=0)," Hundred"," Hundred and "))
&amp;CHOOSE(MID(TEXT(C6,"000000000.00"),2,1)+1,,,"Twenty ","Thirty ","Forty ","Fifty ","Sixty ","Seventy ","Eighty ","Ninety ")
&amp;IF(--MID(TEXT(C6,"000000000.00"),2,1)&lt;&gt;1,CHOOSE(MID(TEXT(C6,"000000000.00"),3,1)+1,,"One","Two","Three","Four","Five","Six","Seven","Eight","Nine"),
CHOOSE(MID(TEXT(C6,"000000000.00"),3,1)+1,"Ten","Eleven","Twelve","Thirteen","Fourteen","Fifteen","Sixteen","Seventeen","Eighteen","Nineteen"))
&amp;IF((--LEFT(TEXT(C6,"000000000.00"))+MID(TEXT(C6,"000000000.00"),2,1)+MID(TEXT(C6,"000000000.00"),3,1))=0,,IF(AND((--MID(TEXT(C6,"000000000.00"),4,1)+MID(TEXT(C6,"000000000.00"),5,1)+MID(TEXT(C6,"000000000.00"),6,1)+MID(TEXT(C6,"000000000.00"),7,1))=0,(--MID(TEXT(C6,"000000000.00"),8,1)+RIGHT(TEXT(C6,"000000000.00")))&gt;0)," Million and "," Million "))
&amp;CHOOSE(MID(TEXT(C6,"000000000.00"),4,1)+1,,"One","Two","Three","Four","Five","Six","Seven","Eight","Nine")
&amp;IF(--MID(TEXT(C6,"000000000.00"),4,1)=0,,IF(AND(--MID(TEXT(C6,"000000000.00"),5,1)=0,--MID(TEXT(C6,"000000000.00"),6,1)=0)," Hundred"," Hundred and"))
&amp;CHOOSE(MID(TEXT(C6,"000000000.00"),5,1)+1,,," Twenty"," Thirty"," Forty"," Fifty"," Sixty"," Seventy"," Eighty"," Ninety")
&amp;IF(--MID(TEXT(C6,"000000000.00"),5,1)&lt;&gt;1,CHOOSE(MID(TEXT(C6,"000000000.00"),6,1)+1,," One"," Two"," Three"," Four"," Five"," Six"," Seven"," Eight"," Nine"),CHOOSE(MID(TEXT(C6,"000000000.00"),6,1)+1," Ten"," Eleven"," Twelve"," Thirteen"," Fourteen"," Fifteen"," Sixteen"," Seventeen"," Eighteen"," Nineteen"))
&amp;IF((--MID(TEXT(C6,"000000000.00"),4,1)+MID(TEXT(C6,"000000000.00"),5,1)+MID(TEXT(C6,"000000000.00"),6,1))=0,,IF(OR((--MID(TEXT(C6,"000000000.00"),7,1)+MID(TEXT(C6,"000000000.00"),8,1)+MID(TEXT(C6,"000000000.00"),9,1))=0,--MID(TEXT(C6,"000000000.00"),7,1)&lt;&gt;0)," Thousand "," Thousand and "))
&amp;CHOOSE(MID(TEXT(C6,"000000000.00"),7,1)+1,,"One","Two","Three","Four","Five","Six","Seven","Eight","Nine")
&amp;IF(--MID(TEXT(C6,"000000000.00"),7,1)=0,,IF(AND(--MID(TEXT(C6,"000000000.00"),8,1)=0,--MID(TEXT(C6,"000000000.00"),9,1)=0)," Hundred "," Hundred and "))&amp;
CHOOSE(MID(TEXT(C6,"000000000.00"),8,1)+1,,,"Twenty ","Thirty ","Forty ","Fifty ","Sixty ","Seventy ","Eighty ","Ninety ")
&amp;IF(--MID(TEXT(C6,"000000000.00"),8,1)&lt;&gt;1,CHOOSE(MID(TEXT(C6,"000000000.00"),9,1)+1,,"One","Two","Three","Four","Five","Six","Seven","Eight","Nine"),CHOOSE(MID(TEXT(C6,"000000000.00"),9,1)+1,"Ten","Eleven","Twelve","Thirteen","Fourteen","Fifteen","Sixteen","Seventeen","Eighteen","Nineteen"))
&amp;IF(RIGHT(TEXT(C6,"000000000.00"),2)&gt;"000000000.00"," &amp; "&amp;RIGHT(TEXT(C6,"000000000.00"),2)&amp;" Dirhams Only.","Only.")</f>
        <v>Qatari Riyals  Fifty Four Thousand  &amp; 55 Dirhams Only.</v>
      </c>
    </row>
    <row r="7" spans="1:4" ht="10.5" customHeight="1" thickBot="1">
      <c r="A7" s="48"/>
      <c r="B7" s="57"/>
      <c r="C7" s="58"/>
      <c r="D7" s="59"/>
    </row>
    <row r="8" spans="1:4" s="56" customFormat="1" ht="39.950000000000003" customHeight="1" thickBot="1">
      <c r="A8" s="60">
        <v>0.274725</v>
      </c>
      <c r="B8" s="61" t="s">
        <v>24</v>
      </c>
      <c r="C8" s="62">
        <f>$C$6*A8</f>
        <v>14835.30109875</v>
      </c>
      <c r="D8" s="55" t="str">
        <f>B8&amp;CHOOSE(LEFT(TEXT(C8,"000000000.00"))+1,,"One","Two","Three","Four","Five","Six","Seven","Eight","Nine")
&amp;IF(--LEFT(TEXT(C8,"000000000.00"))=0,,IF(AND(--MID(TEXT(C8,"000000000.00"),2,1)=0,--MID(TEXT(C8,"000000000.00"),3,1)=0)," Hundred"," Hundred and "))
&amp;CHOOSE(MID(TEXT(C8,"000000000.00"),2,1)+1,,,"Twenty ","Thirty ","Forty ","Fifty ","Sixty ","Seventy ","Eighty ","Ninety ")
&amp;IF(--MID(TEXT(C8,"000000000.00"),2,1)&lt;&gt;1,CHOOSE(MID(TEXT(C8,"000000000.00"),3,1)+1,,"One","Two","Three","Four","Five","Six","Seven","Eight","Nine"),
CHOOSE(MID(TEXT(C8,"000000000.00"),3,1)+1,"Ten","Eleven","Twelve","Thirteen","Fourteen","Fifteen","Sixteen","Seventeen","Eighteen","Nineteen"))
&amp;IF((--LEFT(TEXT(C8,"000000000.00"))+MID(TEXT(C8,"000000000.00"),2,1)+MID(TEXT(C8,"000000000.00"),3,1))=0,,IF(AND((--MID(TEXT(C8,"000000000.00"),4,1)+MID(TEXT(C8,"000000000.00"),5,1)+MID(TEXT(C8,"000000000.00"),6,1)+MID(TEXT(C8,"000000000.00"),7,1))=0,(--MID(TEXT(C8,"000000000.00"),8,1)+RIGHT(TEXT(C8,"000000000.00")))&gt;0)," Million and "," Million "))
&amp;CHOOSE(MID(TEXT(C8,"000000000.00"),4,1)+1,,"One","Two","Three","Four","Five","Six","Seven","Eight","Nine")
&amp;IF(--MID(TEXT(C8,"000000000.00"),4,1)=0,,IF(AND(--MID(TEXT(C8,"000000000.00"),5,1)=0,--MID(TEXT(C8,"000000000.00"),6,1)=0)," Hundred"," Hundred and"))
&amp;CHOOSE(MID(TEXT(C8,"000000000.00"),5,1)+1,,," Twenty"," Thirty"," Forty"," Fifty"," Sixty"," Seventy"," Eighty"," Ninety")
&amp;IF(--MID(TEXT(C8,"000000000.00"),5,1)&lt;&gt;1,CHOOSE(MID(TEXT(C8,"000000000.00"),6,1)+1,," One"," Two"," Three"," Four"," Five"," Six"," Seven"," Eight"," Nine"),CHOOSE(MID(TEXT(C8,"000000000.00"),6,1)+1," Ten"," Eleven"," Twelve"," Thirteen"," Fourteen"," Fifteen"," Sixteen"," Seventeen"," Eighteen"," Nineteen"))
&amp;IF((--MID(TEXT(C8,"000000000.00"),4,1)+MID(TEXT(C8,"000000000.00"),5,1)+MID(TEXT(C8,"000000000.00"),6,1))=0,,IF(OR((--MID(TEXT(C8,"000000000.00"),7,1)+MID(TEXT(C8,"000000000.00"),8,1)+MID(TEXT(C8,"000000000.00"),9,1))=0,--MID(TEXT(C8,"000000000.00"),7,1)&lt;&gt;0)," Thousand "," Thousand and "))
&amp;CHOOSE(MID(TEXT(C8,"000000000.00"),7,1)+1,,"One","Two","Three","Four","Five","Six","Seven","Eight","Nine")
&amp;IF(--MID(TEXT(C8,"000000000.00"),7,1)=0,,IF(AND(--MID(TEXT(C8,"000000000.00"),8,1)=0,--MID(TEXT(C8,"000000000.00"),9,1)=0)," Hundred "," Hundred and "))&amp;
CHOOSE(MID(TEXT(C8,"000000000.00"),8,1)+1,,,"Twenty ","Thirty ","Forty ","Fifty ","Sixty ","Seventy ","Eighty ","Ninety ")
&amp;IF(--MID(TEXT(C8,"000000000.00"),8,1)&lt;&gt;1,CHOOSE(MID(TEXT(C8,"000000000.00"),9,1)+1,,"One","Two","Three","Four","Five","Six","Seven","Eight","Nine"),CHOOSE(MID(TEXT(C8,"000000000.00"),9,1)+1,"Ten","Eleven","Twelve","Thirteen","Fourteen","Fifteen","Sixteen","Seventeen","Eighteen","Nineteen"))
&amp;IF(RIGHT(TEXT(C8,"000000000.00"),2)&gt;"000000000.00"," &amp; "&amp;RIGHT(TEXT(C8,"000000000.00"),2)&amp;" Cents Only.","Only.")</f>
        <v>US Dollars  Fourteen Thousand Eight Hundred and Thirty Five &amp; 30 Cents Only.</v>
      </c>
    </row>
    <row r="9" spans="1:4" ht="10.5" customHeight="1" thickBot="1">
      <c r="A9" s="48"/>
      <c r="B9" s="57"/>
      <c r="C9" s="58"/>
      <c r="D9" s="59"/>
    </row>
    <row r="10" spans="1:4" s="56" customFormat="1" ht="39.950000000000003" customHeight="1" thickBot="1">
      <c r="A10" s="63">
        <v>19.3156</v>
      </c>
      <c r="B10" s="61" t="s">
        <v>25</v>
      </c>
      <c r="C10" s="64">
        <f>C6*A10</f>
        <v>1043053.02358</v>
      </c>
      <c r="D10" s="55" t="str">
        <f>B10&amp;CHOOSE(LEFT(TEXT(C10,"000000000.00"))+1,,"One","Two","Three","Four","Five","Six","Seven","Eight","Nine")
&amp;IF(--LEFT(TEXT(C10,"000000000.00"))=0,,IF(AND(--MID(TEXT(C10,"000000000.00"),2,1)=0,--MID(TEXT(C10,"000000000.00"),3,1)=0)," Hundred"," Hundred and "))
&amp;CHOOSE(MID(TEXT(C10,"000000000.00"),2,1)+1,,,"Twenty ","Thirty ","Forty ","Fifty ","Sixty ","Seventy ","Eighty ","Ninety ")
&amp;IF(--MID(TEXT(C10,"000000000.00"),2,1)&lt;&gt;1,CHOOSE(MID(TEXT(C10,"000000000.00"),3,1)+1,,"One","Two","Three","Four","Five","Six","Seven","Eight","Nine"),
CHOOSE(MID(TEXT(C10,"000000000.00"),3,1)+1,"Ten","Eleven","Twelve","Thirteen","Fourteen","Fifteen","Sixteen","Seventeen","Eighteen","Nineteen"))
&amp;IF((--LEFT(TEXT(C10,"000000000.00"))+MID(TEXT(C10,"000000000.00"),2,1)+MID(TEXT(C10,"000000000.00"),3,1))=0,,IF(AND((--MID(TEXT(C10,"000000000.00"),4,1)+MID(TEXT(C10,"000000000.00"),5,1)+MID(TEXT(C10,"000000000.00"),6,1)+MID(TEXT(C10,"000000000.00"),7,1))=0,(--MID(TEXT(C10,"000000000.00"),8,1)+RIGHT(TEXT(C10,"000000000.00")))&gt;0)," Million and "," Million "))
&amp;CHOOSE(MID(TEXT(C10,"000000000.00"),4,1)+1,,"One","Two","Three","Four","Five","Six","Seven","Eight","Nine")
&amp;IF(--MID(TEXT(C10,"000000000.00"),4,1)=0,,IF(AND(--MID(TEXT(C10,"000000000.00"),5,1)=0,--MID(TEXT(C10,"000000000.00"),6,1)=0)," Hundred"," Hundred and"))
&amp;CHOOSE(MID(TEXT(C10,"000000000.00"),5,1)+1,,," Twenty"," Thirty"," Forty"," Fifty"," Sixty"," Seventy"," Eighty"," Ninety")
&amp;IF(--MID(TEXT(C10,"000000000.00"),5,1)&lt;&gt;1,CHOOSE(MID(TEXT(C10,"000000000.00"),6,1)+1,," One"," Two"," Three"," Four"," Five"," Six"," Seven"," Eight"," Nine"),CHOOSE(MID(TEXT(C10,"000000000.00"),6,1)+1," Ten"," Eleven"," Twelve"," Thirteen"," Fourteen"," Fifteen"," Sixteen"," Seventeen"," Eighteen"," Nineteen"))
&amp;IF((--MID(TEXT(C10,"000000000.00"),4,1)+MID(TEXT(C10,"000000000.00"),5,1)+MID(TEXT(C10,"000000000.00"),6,1))=0,,IF(OR((--MID(TEXT(C10,"000000000.00"),7,1)+MID(TEXT(C10,"000000000.00"),8,1)+MID(TEXT(C10,"000000000.00"),9,1))=0,--MID(TEXT(C10,"000000000.00"),7,1)&lt;&gt;0)," Thousand "," Thousand and "))
&amp;CHOOSE(MID(TEXT(C10,"000000000.00"),7,1)+1,,"One","Two","Three","Four","Five","Six","Seven","Eight","Nine")
&amp;IF(--MID(TEXT(C10,"000000000.00"),7,1)=0,,IF(AND(--MID(TEXT(C10,"000000000.00"),8,1)=0,--MID(TEXT(C10,"000000000.00"),9,1)=0)," Hundred "," Hundred and "))&amp;
CHOOSE(MID(TEXT(C10,"000000000.00"),8,1)+1,,,"Twenty ","Thirty ","Forty ","Fifty ","Sixty ","Seventy ","Eighty ","Ninety ")
&amp;IF(--MID(TEXT(C10,"000000000.00"),8,1)&lt;&gt;1,CHOOSE(MID(TEXT(C10,"000000000.00"),9,1)+1,,"One","Two","Three","Four","Five","Six","Seven","Eight","Nine"),CHOOSE(MID(TEXT(C10,"000000000.00"),9,1)+1,"Ten","Eleven","Twelve","Thirteen","Fourteen","Fifteen","Sixteen","Seventeen","Eighteen","Nineteen"))
&amp;IF(RIGHT(TEXT(C10,"000000000.00"),2)&gt;"000000000.00"," &amp; "&amp;RIGHT(TEXT(C10,"000000000.00"),2)&amp;" Paise Only.","Only.")</f>
        <v>Indian Rupees One Million  Forty Three Thousand and Fifty Three &amp; 02 Paise Only.</v>
      </c>
    </row>
    <row r="11" spans="1:4" ht="10.5" customHeight="1" thickBot="1">
      <c r="A11" s="48"/>
      <c r="B11" s="57"/>
      <c r="C11" s="58"/>
      <c r="D11" s="59"/>
    </row>
    <row r="12" spans="1:4" s="56" customFormat="1" ht="39.950000000000003" customHeight="1" thickBot="1">
      <c r="A12" s="65">
        <v>0.103297</v>
      </c>
      <c r="B12" s="61" t="s">
        <v>26</v>
      </c>
      <c r="C12" s="66">
        <f>C6*A12</f>
        <v>5578.0948133500005</v>
      </c>
      <c r="D12" s="55" t="str">
        <f>B12&amp;CHOOSE(LEFT(TEXT(C12,"000000000.00"))+1,,"One","Two","Three","Four","Five","Six","Seven","Eight","Nine")
&amp;IF(--LEFT(TEXT(C12,"000000000.00"))=0,,IF(AND(--MID(TEXT(C12,"000000000.00"),2,1)=0,--MID(TEXT(C12,"000000000.00"),3,1)=0)," Hundred"," Hundred and "))
&amp;CHOOSE(MID(TEXT(C12,"000000000.00"),2,1)+1,,,"Twenty ","Thirty ","Forty ","Fifty ","Sixty ","Seventy ","Eighty ","Ninety ")
&amp;IF(--MID(TEXT(C12,"000000000.00"),2,1)&lt;&gt;1,CHOOSE(MID(TEXT(C12,"000000000.00"),3,1)+1,,"One","Two","Three","Four","Five","Six","Seven","Eight","Nine"),
CHOOSE(MID(TEXT(C12,"000000000.00"),3,1)+1,"Ten","Eleven","Twelve","Thirteen","Fourteen","Fifteen","Sixteen","Seventeen","Eighteen","Nineteen"))
&amp;IF((--LEFT(TEXT(C12,"000000000.00"))+MID(TEXT(C12,"000000000.00"),2,1)+MID(TEXT(C12,"000000000.00"),3,1))=0,,IF(AND((--MID(TEXT(C12,"000000000.00"),4,1)+MID(TEXT(C12,"000000000.00"),5,1)+MID(TEXT(C12,"000000000.00"),6,1)+MID(TEXT(C12,"000000000.00"),7,1))=0,(--MID(TEXT(C12,"000000000.00"),8,1)+RIGHT(TEXT(C12,"000000000.00")))&gt;0)," Million and "," Million "))
&amp;CHOOSE(MID(TEXT(C12,"000000000.00"),4,1)+1,,"One","Two","Three","Four","Five","Six","Seven","Eight","Nine")
&amp;IF(--MID(TEXT(C12,"000000000.00"),4,1)=0,,IF(AND(--MID(TEXT(C12,"000000000.00"),5,1)=0,--MID(TEXT(C12,"000000000.00"),6,1)=0)," Hundred"," Hundred and"))
&amp;CHOOSE(MID(TEXT(C12,"000000000.00"),5,1)+1,,," Twenty"," Thirty"," Forty"," Fifty"," Sixty"," Seventy"," Eighty"," Ninety")
&amp;IF(--MID(TEXT(C12,"000000000.00"),5,1)&lt;&gt;1,CHOOSE(MID(TEXT(C12,"000000000.00"),6,1)+1,," One"," Two"," Three"," Four"," Five"," Six"," Seven"," Eight"," Nine"),CHOOSE(MID(TEXT(C12,"000000000.00"),6,1)+1," Ten"," Eleven"," Twelve"," Thirteen"," Fourteen"," Fifteen"," Sixteen"," Seventeen"," Eighteen"," Nineteen"))
&amp;IF((--MID(TEXT(C12,"000000000.00"),4,1)+MID(TEXT(C12,"000000000.00"),5,1)+MID(TEXT(C12,"000000000.00"),6,1))=0,,IF(OR((--MID(TEXT(C12,"000000000.00"),7,1)+MID(TEXT(C12,"000000000.00"),8,1)+MID(TEXT(C12,"000000000.00"),9,1))=0,--MID(TEXT(C12,"000000000.00"),7,1)&lt;&gt;0)," Thousand "," Thousand and "))
&amp;CHOOSE(MID(TEXT(C12,"000000000.00"),7,1)+1,,"One","Two","Three","Four","Five","Six","Seven","Eight","Nine")
&amp;IF(--MID(TEXT(C12,"000000000.00"),7,1)=0,,IF(AND(--MID(TEXT(C12,"000000000.00"),8,1)=0,--MID(TEXT(C12,"000000000.00"),9,1)=0)," Hundred "," Hundred and "))&amp;
CHOOSE(MID(TEXT(C12,"000000000.00"),8,1)+1,,,"Twenty ","Thirty ","Forty ","Fifty ","Sixty ","Seventy ","Eighty ","Ninety ")
&amp;IF(--MID(TEXT(C12,"000000000.00"),8,1)&lt;&gt;1,CHOOSE(MID(TEXT(C12,"000000000.00"),9,1)+1,,"One","Two","Three","Four","Five","Six","Seven","Eight","Nine"),CHOOSE(MID(TEXT(C12,"000000000.00"),9,1)+1,"Ten","Eleven","Twelve","Thirteen","Fourteen","Fifteen","Sixteen","Seventeen","Eighteen","Nineteen"))
&amp;IF(RIGHT(TEXT(C12,"000000000.000"),3)&gt;"000000000.000"," &amp; "&amp;RIGHT(TEXT(C12,"000000000.000"),3)&amp;" Fils Only.","Only.")</f>
        <v>Bahraini Dinars  Five Thousand Five Hundred and Seventy Eight &amp; 095 Fils Only.</v>
      </c>
    </row>
    <row r="16" spans="1:4" ht="30.75">
      <c r="B16" s="43" t="s">
        <v>27</v>
      </c>
    </row>
    <row r="17" spans="1:4" ht="14.65" thickBot="1"/>
    <row r="18" spans="1:4" ht="37.5" customHeight="1" thickBot="1">
      <c r="A18" s="44" t="s">
        <v>19</v>
      </c>
      <c r="B18" s="45" t="s">
        <v>20</v>
      </c>
      <c r="C18" s="46" t="s">
        <v>21</v>
      </c>
      <c r="D18" s="47" t="s">
        <v>22</v>
      </c>
    </row>
    <row r="19" spans="1:4" ht="10.5" customHeight="1" thickBot="1">
      <c r="A19" s="48"/>
      <c r="B19" s="49"/>
      <c r="C19" s="50"/>
      <c r="D19" s="51"/>
    </row>
    <row r="20" spans="1:4" s="56" customFormat="1" ht="39.950000000000003" customHeight="1" thickBot="1">
      <c r="A20" s="52">
        <v>1</v>
      </c>
      <c r="B20" s="53" t="s">
        <v>23</v>
      </c>
      <c r="C20" s="54">
        <v>54000</v>
      </c>
      <c r="D20" s="55" t="str">
        <f>B20&amp;CHOOSE(LEFT(TEXT(C20,"000000000.00"))+1,,"One","Two","Three","Four","Five","Six","Seven","Eight","Nine")
&amp;IF(--LEFT(TEXT(C20,"000000000.00"))=0,,IF(AND(--MID(TEXT(C20,"000000000.00"),2,1)=0,--MID(TEXT(C20,"000000000.00"),3,1)=0)," Hundred"," Hundred and "))
&amp;CHOOSE(MID(TEXT(C20,"000000000.00"),2,1)+1,,,"Twenty ","Thirty ","Forty ","Fifty ","Sixty ","Seventy ","Eighty ","Ninety ")
&amp;IF(--MID(TEXT(C20,"000000000.00"),2,1)&lt;&gt;1,CHOOSE(MID(TEXT(C20,"000000000.00"),3,1)+1,,"One","Two","Three","Four","Five","Six","Seven","Eight","Nine"),
CHOOSE(MID(TEXT(C20,"000000000.00"),3,1)+1,"Ten","Eleven","Twelve","Thirteen","Fourteen","Fifteen","Sixteen","Seventeen","Eighteen","Nineteen"))
&amp;IF((--LEFT(TEXT(C20,"000000000.00"))+MID(TEXT(C20,"000000000.00"),2,1)+MID(TEXT(C20,"000000000.00"),3,1))=0,,IF(AND((--MID(TEXT(C20,"000000000.00"),4,1)+MID(TEXT(C20,"000000000.00"),5,1)+MID(TEXT(C20,"000000000.00"),6,1)+MID(TEXT(C20,"000000000.00"),7,1))=0,(--MID(TEXT(C20,"000000000.00"),8,1)+RIGHT(TEXT(C20,"000000000.00")))&gt;0)," Million and "," Million "))
&amp;CHOOSE(MID(TEXT(C20,"000000000.00"),4,1)+1,,"One","Two","Three","Four","Five","Six","Seven","Eight","Nine")
&amp;IF(--MID(TEXT(C20,"000000000.00"),4,1)=0,,IF(AND(--MID(TEXT(C20,"000000000.00"),5,1)=0,--MID(TEXT(C20,"000000000.00"),6,1)=0)," Hundred"," Hundred and"))
&amp;CHOOSE(MID(TEXT(C20,"000000000.00"),5,1)+1,,," Twenty"," Thirty"," Forty"," Fifty"," Sixty"," Seventy"," Eighty"," Ninety")
&amp;IF(--MID(TEXT(C20,"000000000.00"),5,1)&lt;&gt;1,CHOOSE(MID(TEXT(C20,"000000000.00"),6,1)+1,," One"," Two"," Three"," Four"," Five"," Six"," Seven"," Eight"," Nine"),CHOOSE(MID(TEXT(C20,"000000000.00"),6,1)+1," Ten"," Eleven"," Twelve"," Thirteen"," Fourteen"," Fifteen"," Sixteen"," Seventeen"," Eighteen"," Nineteen"))
&amp;IF((--MID(TEXT(C20,"000000000.00"),4,1)+MID(TEXT(C20,"000000000.00"),5,1)+MID(TEXT(C20,"000000000.00"),6,1))=0,,IF(OR((--MID(TEXT(C20,"000000000.00"),7,1)+MID(TEXT(C20,"000000000.00"),8,1)+MID(TEXT(C20,"000000000.00"),9,1))=0,--MID(TEXT(C20,"000000000.00"),7,1)&lt;&gt;0)," Thousand "," Thousand and "))
&amp;CHOOSE(MID(TEXT(C20,"000000000.00"),7,1)+1,,"One","Two","Three","Four","Five","Six","Seven","Eight","Nine")
&amp;IF(--MID(TEXT(C20,"000000000.00"),7,1)=0,,IF(AND(--MID(TEXT(C20,"000000000.00"),8,1)=0,--MID(TEXT(C20,"000000000.00"),9,1)=0)," Hundred "," Hundred and "))&amp;
CHOOSE(MID(TEXT(C20,"000000000.00"),8,1)+1,,,"Twenty ","Thirty ","Forty ","Fifty ","Sixty ","Seventy ","Eighty ","Ninety ")
&amp;IF(--MID(TEXT(C20,"000000000.00"),8,1)&lt;&gt;1,CHOOSE(MID(TEXT(C20,"000000000.00"),9,1)+1,,"One","Two","Three","Four","Five","Six","Seven","Eight","Nine"),CHOOSE(MID(TEXT(C20,"000000000.00"),9,1)+1,"Ten","Eleven","Twelve","Thirteen","Fourteen","Fifteen","Sixteen","Seventeen","Eighteen","Nineteen"))
&amp;IF(RIGHT(TEXT(C20,"000000000.00"),2)&gt;"000000000.00"," &amp; "&amp;RIGHT(TEXT(C20,"000000000.00"),2)&amp;" Dirhams Only.","Only.")</f>
        <v>Qatari Riyals  Fifty Four Thousand Only.</v>
      </c>
    </row>
    <row r="21" spans="1:4" ht="10.5" customHeight="1" thickBot="1">
      <c r="A21" s="48"/>
      <c r="B21" s="57"/>
      <c r="C21" s="58"/>
      <c r="D21" s="59"/>
    </row>
    <row r="22" spans="1:4" s="56" customFormat="1" ht="39.950000000000003" customHeight="1" thickBot="1">
      <c r="A22" s="60">
        <v>0.274725</v>
      </c>
      <c r="B22" s="61" t="s">
        <v>24</v>
      </c>
      <c r="C22" s="62">
        <v>15000</v>
      </c>
      <c r="D22" s="55" t="str">
        <f>B22&amp;CHOOSE(LEFT(TEXT(C22,"000000000.00"))+1,,"One","Two","Three","Four","Five","Six","Seven","Eight","Nine")
&amp;IF(--LEFT(TEXT(C22,"000000000.00"))=0,,IF(AND(--MID(TEXT(C22,"000000000.00"),2,1)=0,--MID(TEXT(C22,"000000000.00"),3,1)=0)," Hundred"," Hundred and "))
&amp;CHOOSE(MID(TEXT(C22,"000000000.00"),2,1)+1,,,"Twenty ","Thirty ","Forty ","Fifty ","Sixty ","Seventy ","Eighty ","Ninety ")
&amp;IF(--MID(TEXT(C22,"000000000.00"),2,1)&lt;&gt;1,CHOOSE(MID(TEXT(C22,"000000000.00"),3,1)+1,,"One","Two","Three","Four","Five","Six","Seven","Eight","Nine"),
CHOOSE(MID(TEXT(C22,"000000000.00"),3,1)+1,"Ten","Eleven","Twelve","Thirteen","Fourteen","Fifteen","Sixteen","Seventeen","Eighteen","Nineteen"))
&amp;IF((--LEFT(TEXT(C22,"000000000.00"))+MID(TEXT(C22,"000000000.00"),2,1)+MID(TEXT(C22,"000000000.00"),3,1))=0,,IF(AND((--MID(TEXT(C22,"000000000.00"),4,1)+MID(TEXT(C22,"000000000.00"),5,1)+MID(TEXT(C22,"000000000.00"),6,1)+MID(TEXT(C22,"000000000.00"),7,1))=0,(--MID(TEXT(C22,"000000000.00"),8,1)+RIGHT(TEXT(C22,"000000000.00")))&gt;0)," Million and "," Million "))
&amp;CHOOSE(MID(TEXT(C22,"000000000.00"),4,1)+1,,"One","Two","Three","Four","Five","Six","Seven","Eight","Nine")
&amp;IF(--MID(TEXT(C22,"000000000.00"),4,1)=0,,IF(AND(--MID(TEXT(C22,"000000000.00"),5,1)=0,--MID(TEXT(C22,"000000000.00"),6,1)=0)," Hundred"," Hundred and"))
&amp;CHOOSE(MID(TEXT(C22,"000000000.00"),5,1)+1,,," Twenty"," Thirty"," Forty"," Fifty"," Sixty"," Seventy"," Eighty"," Ninety")
&amp;IF(--MID(TEXT(C22,"000000000.00"),5,1)&lt;&gt;1,CHOOSE(MID(TEXT(C22,"000000000.00"),6,1)+1,," One"," Two"," Three"," Four"," Five"," Six"," Seven"," Eight"," Nine"),CHOOSE(MID(TEXT(C22,"000000000.00"),6,1)+1," Ten"," Eleven"," Twelve"," Thirteen"," Fourteen"," Fifteen"," Sixteen"," Seventeen"," Eighteen"," Nineteen"))
&amp;IF((--MID(TEXT(C22,"000000000.00"),4,1)+MID(TEXT(C22,"000000000.00"),5,1)+MID(TEXT(C22,"000000000.00"),6,1))=0,,IF(OR((--MID(TEXT(C22,"000000000.00"),7,1)+MID(TEXT(C22,"000000000.00"),8,1)+MID(TEXT(C22,"000000000.00"),9,1))=0,--MID(TEXT(C22,"000000000.00"),7,1)&lt;&gt;0)," Thousand "," Thousand and "))
&amp;CHOOSE(MID(TEXT(C22,"000000000.00"),7,1)+1,,"One","Two","Three","Four","Five","Six","Seven","Eight","Nine")
&amp;IF(--MID(TEXT(C22,"000000000.00"),7,1)=0,,IF(AND(--MID(TEXT(C22,"000000000.00"),8,1)=0,--MID(TEXT(C22,"000000000.00"),9,1)=0)," Hundred "," Hundred and "))&amp;
CHOOSE(MID(TEXT(C22,"000000000.00"),8,1)+1,,,"Twenty ","Thirty ","Forty ","Fifty ","Sixty ","Seventy ","Eighty ","Ninety ")
&amp;IF(--MID(TEXT(C22,"000000000.00"),8,1)&lt;&gt;1,CHOOSE(MID(TEXT(C22,"000000000.00"),9,1)+1,,"One","Two","Three","Four","Five","Six","Seven","Eight","Nine"),CHOOSE(MID(TEXT(C22,"000000000.00"),9,1)+1,"Ten","Eleven","Twelve","Thirteen","Fourteen","Fifteen","Sixteen","Seventeen","Eighteen","Nineteen"))
&amp;IF(RIGHT(TEXT(C22,"000000000.00"),2)&gt;"000000000.00"," &amp; "&amp;RIGHT(TEXT(C22,"000000000.00"),2)&amp;" Cents Only.","Only.")</f>
        <v>US Dollars  Fifteen Thousand Only.</v>
      </c>
    </row>
    <row r="23" spans="1:4" ht="10.5" customHeight="1" thickBot="1">
      <c r="A23" s="48"/>
      <c r="B23" s="57"/>
      <c r="C23" s="58"/>
      <c r="D23" s="59"/>
    </row>
    <row r="24" spans="1:4" s="56" customFormat="1" ht="39.950000000000003" customHeight="1" thickBot="1">
      <c r="A24" s="63">
        <v>19.3156</v>
      </c>
      <c r="B24" s="61" t="s">
        <v>25</v>
      </c>
      <c r="C24" s="64">
        <v>25000</v>
      </c>
      <c r="D24" s="55" t="str">
        <f>B24&amp;CHOOSE(LEFT(TEXT(C24,"000000000.00"))+1,,"One","Two","Three","Four","Five","Six","Seven","Eight","Nine")
&amp;IF(--LEFT(TEXT(C24,"000000000.00"))=0,,IF(AND(--MID(TEXT(C24,"000000000.00"),2,1)=0,--MID(TEXT(C24,"000000000.00"),3,1)=0)," Hundred"," Hundred and "))
&amp;CHOOSE(MID(TEXT(C24,"000000000.00"),2,1)+1,,,"Twenty ","Thirty ","Forty ","Fifty ","Sixty ","Seventy ","Eighty ","Ninety ")
&amp;IF(--MID(TEXT(C24,"000000000.00"),2,1)&lt;&gt;1,CHOOSE(MID(TEXT(C24,"000000000.00"),3,1)+1,,"One","Two","Three","Four","Five","Six","Seven","Eight","Nine"),
CHOOSE(MID(TEXT(C24,"000000000.00"),3,1)+1,"Ten","Eleven","Twelve","Thirteen","Fourteen","Fifteen","Sixteen","Seventeen","Eighteen","Nineteen"))
&amp;IF((--LEFT(TEXT(C24,"000000000.00"))+MID(TEXT(C24,"000000000.00"),2,1)+MID(TEXT(C24,"000000000.00"),3,1))=0,,IF(AND((--MID(TEXT(C24,"000000000.00"),4,1)+MID(TEXT(C24,"000000000.00"),5,1)+MID(TEXT(C24,"000000000.00"),6,1)+MID(TEXT(C24,"000000000.00"),7,1))=0,(--MID(TEXT(C24,"000000000.00"),8,1)+RIGHT(TEXT(C24,"000000000.00")))&gt;0)," Million and "," Million "))
&amp;CHOOSE(MID(TEXT(C24,"000000000.00"),4,1)+1,,"One","Two","Three","Four","Five","Six","Seven","Eight","Nine")
&amp;IF(--MID(TEXT(C24,"000000000.00"),4,1)=0,,IF(AND(--MID(TEXT(C24,"000000000.00"),5,1)=0,--MID(TEXT(C24,"000000000.00"),6,1)=0)," Hundred"," Hundred and"))
&amp;CHOOSE(MID(TEXT(C24,"000000000.00"),5,1)+1,,," Twenty"," Thirty"," Forty"," Fifty"," Sixty"," Seventy"," Eighty"," Ninety")
&amp;IF(--MID(TEXT(C24,"000000000.00"),5,1)&lt;&gt;1,CHOOSE(MID(TEXT(C24,"000000000.00"),6,1)+1,," One"," Two"," Three"," Four"," Five"," Six"," Seven"," Eight"," Nine"),CHOOSE(MID(TEXT(C24,"000000000.00"),6,1)+1," Ten"," Eleven"," Twelve"," Thirteen"," Fourteen"," Fifteen"," Sixteen"," Seventeen"," Eighteen"," Nineteen"))
&amp;IF((--MID(TEXT(C24,"000000000.00"),4,1)+MID(TEXT(C24,"000000000.00"),5,1)+MID(TEXT(C24,"000000000.00"),6,1))=0,,IF(OR((--MID(TEXT(C24,"000000000.00"),7,1)+MID(TEXT(C24,"000000000.00"),8,1)+MID(TEXT(C24,"000000000.00"),9,1))=0,--MID(TEXT(C24,"000000000.00"),7,1)&lt;&gt;0)," Thousand "," Thousand and "))
&amp;CHOOSE(MID(TEXT(C24,"000000000.00"),7,1)+1,,"One","Two","Three","Four","Five","Six","Seven","Eight","Nine")
&amp;IF(--MID(TEXT(C24,"000000000.00"),7,1)=0,,IF(AND(--MID(TEXT(C24,"000000000.00"),8,1)=0,--MID(TEXT(C24,"000000000.00"),9,1)=0)," Hundred "," Hundred and "))&amp;
CHOOSE(MID(TEXT(C24,"000000000.00"),8,1)+1,,,"Twenty ","Thirty ","Forty ","Fifty ","Sixty ","Seventy ","Eighty ","Ninety ")
&amp;IF(--MID(TEXT(C24,"000000000.00"),8,1)&lt;&gt;1,CHOOSE(MID(TEXT(C24,"000000000.00"),9,1)+1,,"One","Two","Three","Four","Five","Six","Seven","Eight","Nine"),CHOOSE(MID(TEXT(C24,"000000000.00"),9,1)+1,"Ten","Eleven","Twelve","Thirteen","Fourteen","Fifteen","Sixteen","Seventeen","Eighteen","Nineteen"))
&amp;IF(RIGHT(TEXT(C24,"000000000.00"),2)&gt;"000000000.00"," &amp; "&amp;RIGHT(TEXT(C24,"000000000.00"),2)&amp;" Paise Only.","Only.")</f>
        <v>Indian Rupees  Twenty Five Thousand Only.</v>
      </c>
    </row>
    <row r="25" spans="1:4" ht="10.5" customHeight="1" thickBot="1">
      <c r="A25" s="48"/>
      <c r="B25" s="57"/>
      <c r="C25" s="58"/>
      <c r="D25" s="59"/>
    </row>
    <row r="26" spans="1:4" s="56" customFormat="1" ht="39.950000000000003" customHeight="1" thickBot="1">
      <c r="A26" s="65">
        <v>0.103297</v>
      </c>
      <c r="B26" s="61" t="s">
        <v>26</v>
      </c>
      <c r="C26" s="66">
        <v>6500</v>
      </c>
      <c r="D26" s="55" t="str">
        <f>B26&amp;CHOOSE(LEFT(TEXT(C26,"000000000.00"))+1,,"One","Two","Three","Four","Five","Six","Seven","Eight","Nine")
&amp;IF(--LEFT(TEXT(C26,"000000000.00"))=0,,IF(AND(--MID(TEXT(C26,"000000000.00"),2,1)=0,--MID(TEXT(C26,"000000000.00"),3,1)=0)," Hundred"," Hundred and "))
&amp;CHOOSE(MID(TEXT(C26,"000000000.00"),2,1)+1,,,"Twenty ","Thirty ","Forty ","Fifty ","Sixty ","Seventy ","Eighty ","Ninety ")
&amp;IF(--MID(TEXT(C26,"000000000.00"),2,1)&lt;&gt;1,CHOOSE(MID(TEXT(C26,"000000000.00"),3,1)+1,,"One","Two","Three","Four","Five","Six","Seven","Eight","Nine"),
CHOOSE(MID(TEXT(C26,"000000000.00"),3,1)+1,"Ten","Eleven","Twelve","Thirteen","Fourteen","Fifteen","Sixteen","Seventeen","Eighteen","Nineteen"))
&amp;IF((--LEFT(TEXT(C26,"000000000.00"))+MID(TEXT(C26,"000000000.00"),2,1)+MID(TEXT(C26,"000000000.00"),3,1))=0,,IF(AND((--MID(TEXT(C26,"000000000.00"),4,1)+MID(TEXT(C26,"000000000.00"),5,1)+MID(TEXT(C26,"000000000.00"),6,1)+MID(TEXT(C26,"000000000.00"),7,1))=0,(--MID(TEXT(C26,"000000000.00"),8,1)+RIGHT(TEXT(C26,"000000000.00")))&gt;0)," Million and "," Million "))
&amp;CHOOSE(MID(TEXT(C26,"000000000.00"),4,1)+1,,"One","Two","Three","Four","Five","Six","Seven","Eight","Nine")
&amp;IF(--MID(TEXT(C26,"000000000.00"),4,1)=0,,IF(AND(--MID(TEXT(C26,"000000000.00"),5,1)=0,--MID(TEXT(C26,"000000000.00"),6,1)=0)," Hundred"," Hundred and"))
&amp;CHOOSE(MID(TEXT(C26,"000000000.00"),5,1)+1,,," Twenty"," Thirty"," Forty"," Fifty"," Sixty"," Seventy"," Eighty"," Ninety")
&amp;IF(--MID(TEXT(C26,"000000000.00"),5,1)&lt;&gt;1,CHOOSE(MID(TEXT(C26,"000000000.00"),6,1)+1,," One"," Two"," Three"," Four"," Five"," Six"," Seven"," Eight"," Nine"),CHOOSE(MID(TEXT(C26,"000000000.00"),6,1)+1," Ten"," Eleven"," Twelve"," Thirteen"," Fourteen"," Fifteen"," Sixteen"," Seventeen"," Eighteen"," Nineteen"))
&amp;IF((--MID(TEXT(C26,"000000000.00"),4,1)+MID(TEXT(C26,"000000000.00"),5,1)+MID(TEXT(C26,"000000000.00"),6,1))=0,,IF(OR((--MID(TEXT(C26,"000000000.00"),7,1)+MID(TEXT(C26,"000000000.00"),8,1)+MID(TEXT(C26,"000000000.00"),9,1))=0,--MID(TEXT(C26,"000000000.00"),7,1)&lt;&gt;0)," Thousand "," Thousand and "))
&amp;CHOOSE(MID(TEXT(C26,"000000000.00"),7,1)+1,,"One","Two","Three","Four","Five","Six","Seven","Eight","Nine")
&amp;IF(--MID(TEXT(C26,"000000000.00"),7,1)=0,,IF(AND(--MID(TEXT(C26,"000000000.00"),8,1)=0,--MID(TEXT(C26,"000000000.00"),9,1)=0)," Hundred "," Hundred and "))&amp;
CHOOSE(MID(TEXT(C26,"000000000.00"),8,1)+1,,,"Twenty ","Thirty ","Forty ","Fifty ","Sixty ","Seventy ","Eighty ","Ninety ")
&amp;IF(--MID(TEXT(C26,"000000000.00"),8,1)&lt;&gt;1,CHOOSE(MID(TEXT(C26,"000000000.00"),9,1)+1,,"One","Two","Three","Four","Five","Six","Seven","Eight","Nine"),CHOOSE(MID(TEXT(C26,"000000000.00"),9,1)+1,"Ten","Eleven","Twelve","Thirteen","Fourteen","Fifteen","Sixteen","Seventeen","Eighteen","Nineteen"))
&amp;IF(RIGHT(TEXT(C26,"000000000.000"),3)&gt;"000000000.000"," &amp; "&amp;RIGHT(TEXT(C26,"000000000.000"),3)&amp;" Fils Only.","Only.")</f>
        <v>Bahraini Dinars  Six Thousand Five Hundred Only.</v>
      </c>
    </row>
    <row r="27" spans="1:4" ht="39.950000000000003" customHeight="1"/>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More --&gt;</vt:lpstr>
      <vt:lpstr>Words (2 decimal places)</vt:lpstr>
      <vt:lpstr>Method</vt:lpstr>
      <vt:lpstr>VersionUSA</vt:lpstr>
      <vt:lpstr>VersionBillions</vt:lpstr>
      <vt:lpstr>VersionINR_QAR_BHD_Round</vt:lpstr>
    </vt:vector>
  </TitlesOfParts>
  <Company>EC Harris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Menhennet</dc:creator>
  <cp:lastModifiedBy>Leila Gharani</cp:lastModifiedBy>
  <cp:lastPrinted>2008-10-14T10:38:45Z</cp:lastPrinted>
  <dcterms:created xsi:type="dcterms:W3CDTF">2008-10-14T10:37:36Z</dcterms:created>
  <dcterms:modified xsi:type="dcterms:W3CDTF">2019-07-06T09:29:46Z</dcterms:modified>
</cp:coreProperties>
</file>