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Blogs\2022\05 May\Excel Lookup\"/>
    </mc:Choice>
  </mc:AlternateContent>
  <xr:revisionPtr revIDLastSave="0" documentId="13_ncr:1_{ABF37F50-AD52-4650-BC7F-9B493DF51B81}" xr6:coauthVersionLast="47" xr6:coauthVersionMax="47" xr10:uidLastSave="{00000000-0000-0000-0000-000000000000}"/>
  <bookViews>
    <workbookView xWindow="28680" yWindow="-120" windowWidth="29040" windowHeight="15840" activeTab="2" xr2:uid="{70D007AD-EB75-4EC0-AF4F-727A601AD9A1}"/>
  </bookViews>
  <sheets>
    <sheet name="More --&gt;" sheetId="2" r:id="rId1"/>
    <sheet name="Lookup" sheetId="3" r:id="rId2"/>
    <sheet name="Lookup Advanced"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1" l="1" a="1"/>
  <c r="D3" i="1" s="1"/>
  <c r="D4" i="1" a="1"/>
  <c r="D4" i="1" s="1"/>
  <c r="D5" i="1" a="1"/>
  <c r="D5" i="1" s="1"/>
  <c r="D6" i="1" a="1"/>
  <c r="D6" i="1" s="1"/>
  <c r="D7" i="1" a="1"/>
  <c r="D7" i="1" s="1"/>
  <c r="D8" i="1" a="1"/>
  <c r="D8" i="1" s="1"/>
  <c r="D9" i="1" a="1"/>
  <c r="D9" i="1" s="1"/>
  <c r="D10" i="1" a="1"/>
  <c r="D10" i="1" s="1"/>
  <c r="D11" i="1" a="1"/>
  <c r="D11" i="1" s="1"/>
  <c r="D12" i="1" a="1"/>
  <c r="D12" i="1" s="1"/>
  <c r="D13" i="1" a="1"/>
  <c r="D13" i="1" s="1"/>
  <c r="D14" i="1" a="1"/>
  <c r="D14" i="1" s="1"/>
  <c r="D15" i="1" a="1"/>
  <c r="D15" i="1" s="1"/>
  <c r="D16" i="1" a="1"/>
  <c r="D16" i="1" s="1"/>
  <c r="D17" i="1" a="1"/>
  <c r="D17" i="1" s="1"/>
  <c r="D2" i="1" a="1"/>
  <c r="D2" i="1" s="1"/>
  <c r="C3" i="1" a="1"/>
  <c r="C3" i="1" s="1"/>
  <c r="C4" i="1" a="1"/>
  <c r="C4" i="1" s="1"/>
  <c r="C5" i="1" a="1"/>
  <c r="C5" i="1" s="1"/>
  <c r="C6" i="1" a="1"/>
  <c r="C6" i="1" s="1"/>
  <c r="C7" i="1" a="1"/>
  <c r="C7" i="1" s="1"/>
  <c r="C8" i="1" a="1"/>
  <c r="C8" i="1" s="1"/>
  <c r="C9" i="1" a="1"/>
  <c r="C9" i="1" s="1"/>
  <c r="C10" i="1" a="1"/>
  <c r="C10" i="1" s="1"/>
  <c r="C11" i="1" a="1"/>
  <c r="C11" i="1" s="1"/>
  <c r="C12" i="1" a="1"/>
  <c r="C12" i="1" s="1"/>
  <c r="C13" i="1" a="1"/>
  <c r="C13" i="1" s="1"/>
  <c r="C14" i="1" a="1"/>
  <c r="C14" i="1" s="1"/>
  <c r="C15" i="1" a="1"/>
  <c r="C15" i="1" s="1"/>
  <c r="C16" i="1" a="1"/>
  <c r="C16" i="1" s="1"/>
  <c r="C17" i="1" a="1"/>
  <c r="C17" i="1" s="1"/>
  <c r="C2" i="1" a="1"/>
  <c r="C2" i="1" s="1"/>
  <c r="D3" i="3"/>
  <c r="D2" i="3"/>
  <c r="D4" i="3"/>
  <c r="D5" i="3"/>
  <c r="B2" i="3"/>
  <c r="C2" i="3" s="1"/>
  <c r="B3" i="3"/>
  <c r="C3" i="3" s="1"/>
  <c r="B4" i="3"/>
  <c r="C4" i="3" s="1"/>
  <c r="B5" i="3"/>
  <c r="C5"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<sst xmlns="http://schemas.openxmlformats.org/spreadsheetml/2006/main" count="62" uniqueCount="51">
  <si>
    <t>BOM Level</t>
  </si>
  <si>
    <t>Part Number</t>
  </si>
  <si>
    <t>Immediate Parent Part</t>
  </si>
  <si>
    <t>10420-1001</t>
  </si>
  <si>
    <t>10112-1001</t>
  </si>
  <si>
    <t>10409-1001</t>
  </si>
  <si>
    <t>10800-1001</t>
  </si>
  <si>
    <t>10800-1002</t>
  </si>
  <si>
    <t>10410-1001</t>
  </si>
  <si>
    <t>10410-1003</t>
  </si>
  <si>
    <t>10107-1001</t>
  </si>
  <si>
    <t>10800-1003</t>
  </si>
  <si>
    <t>10800-1004</t>
  </si>
  <si>
    <t>10108-1000</t>
  </si>
  <si>
    <t>10410-1002</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</si>
  <si>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</si>
  <si>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</si>
  <si>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</si>
  <si>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</si>
  <si>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</si>
  <si>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</si>
  <si>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</si>
  <si>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</si>
  <si>
    <t>Employee</t>
  </si>
  <si>
    <t>Gary Miller</t>
  </si>
  <si>
    <t>James Willard</t>
  </si>
  <si>
    <t>ID18</t>
  </si>
  <si>
    <t>Richard Elliot</t>
  </si>
  <si>
    <t>ID12</t>
  </si>
  <si>
    <t>Robert Spear</t>
  </si>
  <si>
    <t>Natalie Porter</t>
  </si>
  <si>
    <t>Kim West</t>
  </si>
  <si>
    <t>ID13</t>
  </si>
  <si>
    <t>Employee ID</t>
  </si>
  <si>
    <t>ID19</t>
  </si>
  <si>
    <t>Paul Wells</t>
  </si>
  <si>
    <t>ID17</t>
  </si>
  <si>
    <t>ID10</t>
  </si>
  <si>
    <t>ID14</t>
  </si>
  <si>
    <t>Ann Withers</t>
  </si>
  <si>
    <t>ID16</t>
  </si>
  <si>
    <t>Corinna Schmidt</t>
  </si>
  <si>
    <t>Daniel Garrett</t>
  </si>
  <si>
    <t>ID15</t>
  </si>
  <si>
    <t>ID11</t>
  </si>
  <si>
    <t>Salary</t>
  </si>
  <si>
    <t>Find ID</t>
  </si>
  <si>
    <t>Bonus</t>
  </si>
  <si>
    <t>Find Bonus</t>
  </si>
  <si>
    <t>XLOOKUP Version</t>
  </si>
  <si>
    <t>=XLOOKUP(A2-1,$A$2:A2,$B$2:B2,"-",0,-1)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</si>
</sst>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font>
      <sz val="11"/>
      <color theme="1"/>
      <name val="Calibri"/>
      <family val="2"/>
      <scheme val="minor"/>
    </font>
    <font>
      <sz val="16"/>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
      <patternFill patternType="solid">
        <fgColor theme="2" tint="-0.249977111117893"/>
        <bgColor indexed="64"/>
      </patternFill>
    </fill>
  </fills>
  <borders count="8">
    <border>
      <left/>
      <right/>
      <top/>
      <bottom/>
      <diagonal/>
    </border>
    <border>
      <left style="medium">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indexed="64"/>
      </bottom>
      <diagonal/>
    </border>
    <border>
      <left style="thick">
        <color theme="0"/>
      </left>
      <right style="thick">
        <color theme="0"/>
      </right>
      <top/>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style="thin">
        <color theme="0" tint="-0.14993743705557422"/>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0" fontId="7" fillId="0" borderId="0" applyNumberFormat="0" applyFill="0" applyBorder="0" applyAlignment="0" applyProtection="0"/>
  </cellStyleXfs>
  <cellXfs count="30">
    <xf numFmtId="0" fontId="0" fillId="0" borderId="0" xfId="0"/>
    <xf numFmtId="0" fontId="3" fillId="2" borderId="1" xfId="0" applyFont="1" applyFill="1" applyBorder="1" applyAlignment="1">
      <alignment horizontal="center" vertical="center"/>
    </xf>
    <xf numFmtId="0" fontId="3" fillId="2" borderId="2" xfId="0" applyFont="1" applyFill="1" applyBorder="1"/>
    <xf numFmtId="0" fontId="3" fillId="3" borderId="2" xfId="0" applyFont="1" applyFill="1" applyBorder="1"/>
    <xf numFmtId="0" fontId="0" fillId="0" borderId="1" xfId="0" applyBorder="1" applyAlignment="1">
      <alignment horizontal="center" vertical="center"/>
    </xf>
    <xf numFmtId="0" fontId="0" fillId="0" borderId="2" xfId="0" applyBorder="1"/>
    <xf numFmtId="0" fontId="2" fillId="0" borderId="0" xfId="3"/>
    <xf numFmtId="0" fontId="2" fillId="4" borderId="0" xfId="3" applyFill="1"/>
    <xf numFmtId="0" fontId="4" fillId="0" borderId="0" xfId="3" quotePrefix="1" applyFont="1"/>
    <xf numFmtId="0" fontId="5" fillId="0" borderId="0" xfId="3" applyFont="1"/>
    <xf numFmtId="0" fontId="6" fillId="0" borderId="0" xfId="4" applyFill="1" applyBorder="1"/>
    <xf numFmtId="0" fontId="0" fillId="0" borderId="0" xfId="0" applyAlignment="1">
      <alignment wrapText="1"/>
    </xf>
    <xf numFmtId="0" fontId="7" fillId="0" borderId="0" xfId="5" applyFill="1" applyBorder="1"/>
    <xf numFmtId="0" fontId="0" fillId="4" borderId="0" xfId="0" applyFill="1"/>
    <xf numFmtId="0" fontId="2" fillId="5" borderId="0" xfId="3" applyFill="1"/>
    <xf numFmtId="0" fontId="8" fillId="5" borderId="0" xfId="3" applyFont="1" applyFill="1"/>
    <xf numFmtId="0" fontId="9" fillId="5" borderId="0" xfId="3" applyFont="1" applyFill="1"/>
    <xf numFmtId="0" fontId="2" fillId="6" borderId="0" xfId="3" applyFill="1"/>
    <xf numFmtId="164" fontId="0" fillId="0" borderId="0" xfId="1" applyNumberFormat="1" applyFont="1"/>
    <xf numFmtId="0" fontId="3" fillId="3" borderId="2" xfId="0" applyFont="1" applyFill="1" applyBorder="1" applyAlignment="1">
      <alignment horizontal="center"/>
    </xf>
    <xf numFmtId="9" fontId="0" fillId="0" borderId="0" xfId="2" applyFont="1"/>
    <xf numFmtId="0" fontId="3" fillId="0" borderId="3" xfId="0" applyFont="1" applyBorder="1" applyAlignment="1">
      <alignment horizontal="right"/>
    </xf>
    <xf numFmtId="0" fontId="3" fillId="0" borderId="3" xfId="0" applyFont="1" applyBorder="1"/>
    <xf numFmtId="0" fontId="0" fillId="7" borderId="4" xfId="0" applyFill="1" applyBorder="1"/>
    <xf numFmtId="0" fontId="0" fillId="7" borderId="0" xfId="0" applyFill="1"/>
    <xf numFmtId="0" fontId="0" fillId="0" borderId="5" xfId="0" applyBorder="1"/>
    <xf numFmtId="0" fontId="0" fillId="0" borderId="6" xfId="0" applyBorder="1"/>
    <xf numFmtId="0" fontId="0" fillId="0" borderId="7" xfId="0" applyBorder="1"/>
    <xf numFmtId="0" fontId="0" fillId="0" borderId="0" xfId="2" applyNumberFormat="1" applyFont="1"/>
    <xf numFmtId="0" fontId="0" fillId="0" borderId="0" xfId="0" quotePrefix="1"/>
  </cellXfs>
  <cellStyles count="6">
    <cellStyle name="Currency" xfId="1" builtinId="4"/>
    <cellStyle name="Hyperlink 2" xfId="4" xr:uid="{5CB3486B-5600-476E-A351-09267EC10A12}"/>
    <cellStyle name="Hyperlink 3" xfId="5" xr:uid="{7EA55240-6EC1-452D-8A27-4B0C925C0B02}"/>
    <cellStyle name="Normal" xfId="0" builtinId="0"/>
    <cellStyle name="Normal 2" xfId="3" xr:uid="{D833B534-6469-46C1-9FEF-AAA7C437CDE0}"/>
    <cellStyle name="Percent" xfId="2" builtinId="5"/>
  </cellStyles>
  <dxfs count="5">
    <dxf>
      <fill>
        <patternFill>
          <bgColor theme="9" tint="0.79998168889431442"/>
        </patternFill>
      </fill>
    </dxf>
    <dxf>
      <fill>
        <patternFill>
          <bgColor theme="7" tint="0.79998168889431442"/>
        </patternFill>
      </fill>
    </dxf>
    <dxf>
      <fill>
        <patternFill>
          <bgColor theme="8" tint="0.79998168889431442"/>
        </patternFill>
      </fill>
    </dxf>
    <dxf>
      <fill>
        <patternFill>
          <bgColor theme="0" tint="-4.9989318521683403E-2"/>
        </patternFill>
      </fill>
    </dxf>
    <dxf>
      <fill>
        <patternFill>
          <bgColor rgb="FFEFE5F7"/>
        </patternFill>
      </fill>
    </dxf>
  </dxfs>
  <tableStyles count="0" defaultTableStyle="TableStyleMedium2" defaultPivotStyle="PivotStyleLight16"/>
  <colors>
    <mruColors>
      <color rgb="FFEFE5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7CFD9CC6-6846-4E60-B1BE-A0CD04DD781E}"/>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99588125-0108-4D7D-BCAD-B284765E56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84863727-B02E-453B-874B-A178E28ECEF9}"/>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4D4D997C-7835-490E-A8C1-CF442C696A9A}"/>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D47717B8-90A9-49BE-99D1-EAC3DCBD1C4D}"/>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45DB7F38-EF13-4CD4-AF91-2643751DBDE2}"/>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5708DF23-5ACD-4873-BA1C-20F5EF01B514}"/>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62881-DA3F-4278-BB6A-8B0285F4690C}">
  <sheetPr>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42578125" style="17" customWidth="1"/>
    <col min="2" max="2" width="3.140625" style="17" customWidth="1"/>
    <col min="3" max="3" width="69.5703125" style="17" customWidth="1"/>
    <col min="4" max="6" width="9.140625" style="17" customWidth="1"/>
    <col min="7" max="11" width="9.140625" style="7" customWidth="1"/>
    <col min="12" max="12" width="2.28515625" style="7" customWidth="1"/>
    <col min="13" max="13" width="2.7109375" style="7" customWidth="1"/>
    <col min="14" max="14" width="2.42578125" style="7" customWidth="1"/>
    <col min="15" max="16384" width="9.140625" style="17" hidden="1"/>
  </cols>
  <sheetData>
    <row r="1" spans="2:14" s="6" customFormat="1" ht="15">
      <c r="G1" s="7"/>
      <c r="H1" s="7"/>
      <c r="I1" s="7"/>
      <c r="J1" s="7"/>
      <c r="K1" s="7"/>
      <c r="L1" s="7"/>
      <c r="M1" s="7"/>
      <c r="N1" s="7"/>
    </row>
    <row r="2" spans="2:14" s="6" customFormat="1" ht="15">
      <c r="G2" s="7"/>
      <c r="H2" s="7"/>
      <c r="I2" s="7"/>
      <c r="J2" s="7"/>
      <c r="K2" s="7"/>
      <c r="L2" s="7"/>
      <c r="M2" s="7"/>
      <c r="N2" s="7"/>
    </row>
    <row r="3" spans="2:14" s="6" customFormat="1" ht="15">
      <c r="G3" s="7"/>
      <c r="H3" s="7"/>
      <c r="I3" s="7"/>
      <c r="J3" s="7"/>
      <c r="K3" s="7"/>
      <c r="L3" s="7"/>
      <c r="M3" s="7"/>
      <c r="N3" s="7"/>
    </row>
    <row r="4" spans="2:14" s="6" customFormat="1" ht="7.9" customHeight="1">
      <c r="G4" s="7"/>
      <c r="H4" s="7"/>
      <c r="I4" s="7"/>
      <c r="J4" s="7"/>
      <c r="K4" s="7"/>
      <c r="L4" s="7"/>
      <c r="M4" s="7"/>
      <c r="N4" s="7"/>
    </row>
    <row r="5" spans="2:14" s="6" customFormat="1" ht="18.75">
      <c r="B5" s="8"/>
      <c r="C5" s="9" t="s">
        <v>15</v>
      </c>
      <c r="G5" s="7"/>
      <c r="H5" s="7"/>
      <c r="I5" s="7"/>
      <c r="J5" s="7"/>
      <c r="K5" s="7"/>
      <c r="L5" s="7"/>
      <c r="M5" s="7"/>
      <c r="N5" s="7"/>
    </row>
    <row r="6" spans="2:14" s="6" customFormat="1" ht="9.9499999999999993" customHeight="1">
      <c r="C6" s="10"/>
      <c r="D6" s="10"/>
      <c r="E6" s="10"/>
      <c r="G6" s="7"/>
      <c r="H6" s="7"/>
      <c r="I6" s="7"/>
      <c r="J6" s="7"/>
      <c r="K6" s="7"/>
      <c r="L6" s="7"/>
      <c r="M6" s="7"/>
      <c r="N6" s="7"/>
    </row>
    <row r="7" spans="2:14" s="6" customFormat="1" ht="30" customHeight="1">
      <c r="C7" s="11" t="s">
        <v>16</v>
      </c>
      <c r="D7"/>
      <c r="E7"/>
      <c r="F7"/>
      <c r="G7" s="7"/>
      <c r="H7" s="7"/>
      <c r="I7" s="7"/>
      <c r="J7" s="7"/>
      <c r="K7" s="7"/>
      <c r="L7" s="7"/>
      <c r="M7" s="7"/>
      <c r="N7" s="7"/>
    </row>
    <row r="8" spans="2:14" s="6" customFormat="1" ht="30" customHeight="1">
      <c r="C8" s="11"/>
      <c r="D8"/>
      <c r="E8"/>
      <c r="F8"/>
      <c r="G8" s="7"/>
      <c r="H8" s="7"/>
      <c r="I8" s="7"/>
      <c r="J8" s="7"/>
      <c r="K8" s="7"/>
      <c r="L8" s="7"/>
      <c r="M8" s="7"/>
      <c r="N8" s="7"/>
    </row>
    <row r="9" spans="2:14" s="6" customFormat="1" ht="28.5" customHeight="1">
      <c r="C9" s="11"/>
      <c r="D9"/>
      <c r="E9"/>
      <c r="F9"/>
      <c r="G9" s="7"/>
      <c r="H9" s="7"/>
      <c r="I9" s="7"/>
      <c r="J9" s="7"/>
      <c r="K9" s="7"/>
      <c r="L9" s="7"/>
      <c r="M9" s="7"/>
      <c r="N9" s="7"/>
    </row>
    <row r="10" spans="2:14" s="6" customFormat="1" ht="21" customHeight="1">
      <c r="C10" s="9" t="s">
        <v>17</v>
      </c>
      <c r="D10"/>
      <c r="E10"/>
      <c r="F10"/>
      <c r="G10" s="7"/>
      <c r="H10" s="7"/>
      <c r="I10" s="7"/>
      <c r="J10" s="7"/>
      <c r="K10" s="7"/>
      <c r="L10" s="7"/>
      <c r="M10" s="7"/>
      <c r="N10" s="7"/>
    </row>
    <row r="11" spans="2:14" s="6" customFormat="1" ht="9.9499999999999993" customHeight="1">
      <c r="C11" s="12"/>
      <c r="D11" s="10"/>
      <c r="E11" s="10"/>
      <c r="F11" s="10"/>
      <c r="G11" s="7"/>
      <c r="H11" s="7"/>
      <c r="I11" s="7"/>
      <c r="J11" s="7"/>
      <c r="K11" s="7"/>
      <c r="L11" s="7"/>
      <c r="M11" s="7"/>
      <c r="N11" s="7"/>
    </row>
    <row r="12" spans="2:14" s="6" customFormat="1" ht="30">
      <c r="C12" s="11" t="s">
        <v>18</v>
      </c>
      <c r="G12" s="7"/>
      <c r="H12" s="7"/>
      <c r="I12" s="7"/>
      <c r="J12" s="7"/>
      <c r="K12" s="7"/>
      <c r="L12" s="7"/>
      <c r="M12" s="7"/>
      <c r="N12" s="7"/>
    </row>
    <row r="13" spans="2:14" s="6" customFormat="1" ht="39.75" customHeight="1">
      <c r="C13"/>
      <c r="D13"/>
      <c r="E13"/>
      <c r="F13"/>
      <c r="G13" s="7"/>
      <c r="H13" s="7"/>
      <c r="I13" s="7"/>
      <c r="J13" s="7"/>
      <c r="K13" s="7"/>
      <c r="L13" s="7"/>
      <c r="M13" s="7"/>
      <c r="N13" s="7"/>
    </row>
    <row r="14" spans="2:14" s="6" customFormat="1" ht="17.25" customHeight="1">
      <c r="C14" s="12"/>
      <c r="D14" s="10"/>
      <c r="E14" s="10"/>
      <c r="F14" s="10"/>
      <c r="G14" s="7"/>
      <c r="H14" s="7"/>
      <c r="I14" s="7"/>
      <c r="J14" s="7"/>
      <c r="K14" s="7"/>
      <c r="L14" s="7"/>
      <c r="M14" s="7"/>
      <c r="N14" s="7"/>
    </row>
    <row r="15" spans="2:14" s="6" customFormat="1" ht="24.75" customHeight="1">
      <c r="C15" s="9" t="s">
        <v>19</v>
      </c>
      <c r="G15" s="7"/>
      <c r="H15" s="7"/>
      <c r="I15" s="7"/>
      <c r="J15" s="7"/>
      <c r="K15" s="7"/>
      <c r="L15" s="7"/>
      <c r="M15" s="7"/>
      <c r="N15" s="7"/>
    </row>
    <row r="16" spans="2:14" s="6" customFormat="1" ht="9.9499999999999993" customHeight="1">
      <c r="G16" s="7"/>
      <c r="H16" s="7"/>
      <c r="I16" s="7"/>
      <c r="J16" s="7"/>
      <c r="K16" s="7"/>
      <c r="L16" s="7"/>
      <c r="M16" s="7"/>
      <c r="N16" s="7"/>
    </row>
    <row r="17" spans="1:14" s="6" customFormat="1" ht="45">
      <c r="C17" s="11" t="s">
        <v>20</v>
      </c>
      <c r="G17" s="13"/>
      <c r="H17" s="7"/>
      <c r="I17" s="7"/>
      <c r="J17" s="7"/>
      <c r="K17" s="7"/>
      <c r="L17" s="7"/>
      <c r="M17" s="7"/>
      <c r="N17" s="7"/>
    </row>
    <row r="18" spans="1:14" s="6" customFormat="1" ht="15">
      <c r="G18" s="7"/>
      <c r="H18" s="7"/>
      <c r="I18" s="7"/>
      <c r="J18" s="7"/>
      <c r="K18" s="7"/>
      <c r="L18" s="7"/>
      <c r="M18" s="7"/>
      <c r="N18" s="7"/>
    </row>
    <row r="19" spans="1:14" s="6" customFormat="1" ht="15">
      <c r="C19"/>
      <c r="D19"/>
      <c r="E19"/>
      <c r="F19"/>
      <c r="G19" s="7"/>
      <c r="H19" s="7"/>
      <c r="I19" s="7"/>
      <c r="J19" s="7"/>
      <c r="K19" s="7"/>
      <c r="L19" s="7"/>
      <c r="M19" s="7"/>
      <c r="N19" s="7"/>
    </row>
    <row r="20" spans="1:14" s="6" customFormat="1" ht="15">
      <c r="C20" s="12"/>
      <c r="D20" s="10"/>
      <c r="E20" s="10"/>
      <c r="F20" s="10"/>
      <c r="G20" s="7"/>
      <c r="H20" s="7"/>
      <c r="I20" s="7"/>
      <c r="J20" s="7"/>
      <c r="K20" s="7"/>
      <c r="L20" s="7"/>
      <c r="M20" s="7"/>
      <c r="N20" s="7"/>
    </row>
    <row r="21" spans="1:14" s="6" customFormat="1" ht="15">
      <c r="C21" s="12"/>
      <c r="D21" s="10"/>
      <c r="E21" s="10"/>
      <c r="F21" s="10"/>
      <c r="G21" s="7"/>
      <c r="H21" s="7"/>
      <c r="I21" s="7"/>
      <c r="J21" s="7"/>
      <c r="K21" s="7"/>
      <c r="L21" s="7"/>
      <c r="M21" s="7"/>
      <c r="N21" s="7"/>
    </row>
    <row r="22" spans="1:14" s="6" customFormat="1" ht="15">
      <c r="A22" s="14"/>
      <c r="B22" s="14"/>
      <c r="C22" s="14"/>
      <c r="D22" s="14"/>
      <c r="E22" s="14"/>
      <c r="F22" s="14"/>
      <c r="G22" s="7"/>
      <c r="H22" s="7"/>
      <c r="I22" s="7"/>
      <c r="J22" s="7"/>
      <c r="K22" s="7"/>
      <c r="L22" s="7"/>
      <c r="M22" s="7"/>
      <c r="N22" s="7"/>
    </row>
    <row r="23" spans="1:14" s="6" customFormat="1" ht="18">
      <c r="A23" s="14"/>
      <c r="B23" s="14"/>
      <c r="C23" s="15" t="s">
        <v>21</v>
      </c>
      <c r="D23" s="14"/>
      <c r="E23" s="14"/>
      <c r="F23" s="14"/>
      <c r="G23" s="7"/>
      <c r="H23" s="7"/>
      <c r="I23" s="7"/>
      <c r="J23" s="7"/>
      <c r="K23" s="7"/>
      <c r="L23" s="7"/>
      <c r="M23" s="7"/>
      <c r="N23" s="7"/>
    </row>
    <row r="24" spans="1:14" s="6" customFormat="1" ht="15.75">
      <c r="A24" s="14"/>
      <c r="B24" s="14"/>
      <c r="C24" s="16" t="s">
        <v>22</v>
      </c>
      <c r="D24" s="14"/>
      <c r="E24" s="14"/>
      <c r="F24" s="14"/>
      <c r="G24" s="7"/>
      <c r="H24" s="7"/>
      <c r="I24" s="7"/>
      <c r="J24" s="7"/>
      <c r="K24" s="7"/>
      <c r="L24" s="7"/>
      <c r="M24" s="7"/>
      <c r="N24" s="7"/>
    </row>
    <row r="25" spans="1:14" s="6" customFormat="1" ht="15">
      <c r="A25" s="14"/>
      <c r="B25" s="14"/>
      <c r="C25" s="14"/>
      <c r="D25" s="14"/>
      <c r="E25" s="14"/>
      <c r="F25" s="14"/>
      <c r="G25" s="7"/>
      <c r="H25" s="7"/>
      <c r="I25" s="7"/>
      <c r="J25" s="7"/>
      <c r="K25" s="7"/>
      <c r="L25" s="7"/>
      <c r="M25" s="7"/>
      <c r="N25" s="7"/>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043BC-8E7A-415D-B13E-A169D642EC07}">
  <dimension ref="A1:N11"/>
  <sheetViews>
    <sheetView showGridLines="0" zoomScale="120" zoomScaleNormal="120" workbookViewId="0"/>
  </sheetViews>
  <sheetFormatPr defaultRowHeight="15" outlineLevelCol="1"/>
  <cols>
    <col min="1" max="1" width="15.5703125" bestFit="1" customWidth="1"/>
    <col min="2" max="2" width="10.28515625" bestFit="1" customWidth="1"/>
    <col min="3" max="3" width="11" bestFit="1" customWidth="1"/>
    <col min="4" max="4" width="7.28515625" bestFit="1" customWidth="1" outlineLevel="1"/>
    <col min="5" max="5" width="7.7109375" customWidth="1"/>
    <col min="6" max="6" width="5.140625" customWidth="1"/>
    <col min="7" max="7" width="10.28515625" bestFit="1" customWidth="1"/>
    <col min="8" max="8" width="6.7109375" bestFit="1" customWidth="1"/>
    <col min="9" max="9" width="1" customWidth="1"/>
    <col min="10" max="10" width="1" customWidth="1" outlineLevel="1"/>
    <col min="11" max="11" width="12.42578125" bestFit="1" customWidth="1" outlineLevel="1"/>
    <col min="12" max="12" width="10.28515625" bestFit="1" customWidth="1" outlineLevel="1"/>
    <col min="13" max="13" width="15.5703125" bestFit="1" customWidth="1" outlineLevel="1"/>
    <col min="14" max="14" width="1" customWidth="1" outlineLevel="1"/>
  </cols>
  <sheetData>
    <row r="1" spans="1:14">
      <c r="A1" s="1" t="s">
        <v>23</v>
      </c>
      <c r="B1" s="1" t="s">
        <v>45</v>
      </c>
      <c r="C1" s="19" t="s">
        <v>48</v>
      </c>
      <c r="D1" s="19" t="s">
        <v>46</v>
      </c>
      <c r="G1" s="21" t="s">
        <v>45</v>
      </c>
      <c r="H1" s="21" t="s">
        <v>47</v>
      </c>
      <c r="I1" s="23"/>
      <c r="J1" s="24"/>
      <c r="K1" s="22" t="s">
        <v>33</v>
      </c>
      <c r="L1" s="22" t="s">
        <v>45</v>
      </c>
      <c r="M1" s="22" t="s">
        <v>23</v>
      </c>
      <c r="N1" s="23"/>
    </row>
    <row r="2" spans="1:14">
      <c r="A2" t="s">
        <v>31</v>
      </c>
      <c r="B2" s="18">
        <f>_xlfn.XLOOKUP(A2,$M$2:$M$11,$L$2:$L$11)</f>
        <v>89500</v>
      </c>
      <c r="C2" s="20">
        <f>LOOKUP(B2,$G$2:$G$6,$H$2:$H$6)</f>
        <v>0.1</v>
      </c>
      <c r="D2" s="28" t="str">
        <f>LOOKUP(A2,$M$2:$M$11,$K$2:$K$11)</f>
        <v>ID13</v>
      </c>
      <c r="G2" s="18">
        <v>10000</v>
      </c>
      <c r="H2" s="20">
        <v>0</v>
      </c>
      <c r="I2" s="23"/>
      <c r="J2" s="24"/>
      <c r="K2" t="s">
        <v>38</v>
      </c>
      <c r="L2" s="18">
        <v>110000</v>
      </c>
      <c r="M2" t="s">
        <v>39</v>
      </c>
      <c r="N2" s="23"/>
    </row>
    <row r="3" spans="1:14">
      <c r="A3" t="s">
        <v>39</v>
      </c>
      <c r="B3" s="18">
        <f t="shared" ref="B3:B5" si="0">_xlfn.XLOOKUP(A3,$M$2:$M$11,$L$2:$L$11)</f>
        <v>110000</v>
      </c>
      <c r="C3" s="20">
        <f t="shared" ref="C3:C5" si="1">LOOKUP(B3,$G$2:$G$6,$H$2:$H$6)</f>
        <v>0.15</v>
      </c>
      <c r="D3" s="28" t="str">
        <f>LOOKUP(A3,$M$2:$M$11,$K$2:$K$11)</f>
        <v>ID14</v>
      </c>
      <c r="G3" s="18">
        <v>30000</v>
      </c>
      <c r="H3" s="20">
        <v>0.05</v>
      </c>
      <c r="I3" s="23"/>
      <c r="J3" s="24"/>
      <c r="K3" t="s">
        <v>40</v>
      </c>
      <c r="L3" s="18">
        <v>51800</v>
      </c>
      <c r="M3" t="s">
        <v>41</v>
      </c>
      <c r="N3" s="23"/>
    </row>
    <row r="4" spans="1:14">
      <c r="A4" t="s">
        <v>25</v>
      </c>
      <c r="B4" s="18">
        <f t="shared" si="0"/>
        <v>39627</v>
      </c>
      <c r="C4" s="20">
        <f t="shared" si="1"/>
        <v>0.05</v>
      </c>
      <c r="D4" s="28" t="str">
        <f t="shared" ref="D4:D5" si="2">LOOKUP(A4,$M$2:$M$11,$K$2:$K$11)</f>
        <v>ID10</v>
      </c>
      <c r="G4" s="18">
        <v>50000</v>
      </c>
      <c r="H4" s="20">
        <v>0.08</v>
      </c>
      <c r="I4" s="23"/>
      <c r="J4" s="24"/>
      <c r="K4" t="s">
        <v>44</v>
      </c>
      <c r="L4" s="18">
        <v>140000</v>
      </c>
      <c r="M4" t="s">
        <v>42</v>
      </c>
      <c r="N4" s="23"/>
    </row>
    <row r="5" spans="1:14">
      <c r="A5" t="s">
        <v>41</v>
      </c>
      <c r="B5" s="18">
        <f t="shared" si="0"/>
        <v>51800</v>
      </c>
      <c r="C5" s="20">
        <f t="shared" si="1"/>
        <v>0.08</v>
      </c>
      <c r="D5" s="28" t="str">
        <f t="shared" si="2"/>
        <v>ID16</v>
      </c>
      <c r="G5" s="18">
        <v>60000</v>
      </c>
      <c r="H5" s="20">
        <v>0.1</v>
      </c>
      <c r="I5" s="23"/>
      <c r="J5" s="24"/>
      <c r="K5" t="s">
        <v>43</v>
      </c>
      <c r="L5" s="18">
        <v>60270</v>
      </c>
      <c r="M5" t="s">
        <v>24</v>
      </c>
      <c r="N5" s="23"/>
    </row>
    <row r="6" spans="1:14">
      <c r="G6" s="18">
        <v>100000</v>
      </c>
      <c r="H6" s="20">
        <v>0.15</v>
      </c>
      <c r="I6" s="23"/>
      <c r="J6" s="24"/>
      <c r="K6" t="s">
        <v>37</v>
      </c>
      <c r="L6" s="18">
        <v>39627</v>
      </c>
      <c r="M6" t="s">
        <v>25</v>
      </c>
      <c r="N6" s="23"/>
    </row>
    <row r="7" spans="1:14">
      <c r="I7" s="23"/>
      <c r="J7" s="24"/>
      <c r="K7" t="s">
        <v>32</v>
      </c>
      <c r="L7" s="18">
        <v>89500</v>
      </c>
      <c r="M7" t="s">
        <v>31</v>
      </c>
      <c r="N7" s="23"/>
    </row>
    <row r="8" spans="1:14">
      <c r="I8" s="23"/>
      <c r="J8" s="24"/>
      <c r="K8" t="s">
        <v>26</v>
      </c>
      <c r="L8" s="18">
        <v>45000</v>
      </c>
      <c r="M8" t="s">
        <v>30</v>
      </c>
      <c r="N8" s="23"/>
    </row>
    <row r="9" spans="1:14">
      <c r="I9" s="23"/>
      <c r="J9" s="24"/>
      <c r="K9" t="s">
        <v>34</v>
      </c>
      <c r="L9" s="18">
        <v>45117</v>
      </c>
      <c r="M9" t="s">
        <v>35</v>
      </c>
      <c r="N9" s="23"/>
    </row>
    <row r="10" spans="1:14">
      <c r="I10" s="23"/>
      <c r="J10" s="24"/>
      <c r="K10" t="s">
        <v>28</v>
      </c>
      <c r="L10" s="18">
        <v>29726</v>
      </c>
      <c r="M10" t="s">
        <v>27</v>
      </c>
      <c r="N10" s="23"/>
    </row>
    <row r="11" spans="1:14">
      <c r="I11" s="23"/>
      <c r="J11" s="24"/>
      <c r="K11" t="s">
        <v>36</v>
      </c>
      <c r="L11" s="18">
        <v>93668</v>
      </c>
      <c r="M11" t="s">
        <v>29</v>
      </c>
      <c r="N11" s="23"/>
    </row>
  </sheetData>
  <sortState xmlns:xlrd2="http://schemas.microsoft.com/office/spreadsheetml/2017/richdata2" ref="K2:M11">
    <sortCondition ref="M2:M1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DCAB8-CB7B-40D4-BB2F-3576C744C10B}">
  <dimension ref="A1:G19"/>
  <sheetViews>
    <sheetView showGridLines="0" tabSelected="1" zoomScale="175" zoomScaleNormal="175" workbookViewId="0"/>
  </sheetViews>
  <sheetFormatPr defaultRowHeight="15"/>
  <cols>
    <col min="1" max="1" width="10.5703125" bestFit="1" customWidth="1"/>
    <col min="2" max="2" width="12.28515625" bestFit="1" customWidth="1"/>
    <col min="3" max="3" width="21.42578125" bestFit="1" customWidth="1"/>
    <col min="4" max="4" width="17" bestFit="1" customWidth="1"/>
  </cols>
  <sheetData>
    <row r="1" spans="1:4">
      <c r="A1" s="1" t="s">
        <v>0</v>
      </c>
      <c r="B1" s="2" t="s">
        <v>1</v>
      </c>
      <c r="C1" s="3" t="s">
        <v>2</v>
      </c>
      <c r="D1" s="3" t="s">
        <v>49</v>
      </c>
    </row>
    <row r="2" spans="1:4">
      <c r="A2" s="4">
        <v>0</v>
      </c>
      <c r="B2" s="5" t="s">
        <v>3</v>
      </c>
      <c r="C2" s="25" t="str" cm="1">
        <f t="array" ref="C2">IFERROR(LOOKUP(2,1/(A2-1=$A$2:A2),$B$2:B2),"-")</f>
        <v>-</v>
      </c>
      <c r="D2" s="26" t="str" cm="1">
        <f t="array" ref="D2">_xlfn.XLOOKUP(A2-1, $A$2:A2, $B$2:B2, "-", 0, -1)</f>
        <v>-</v>
      </c>
    </row>
    <row r="3" spans="1:4">
      <c r="A3" s="4">
        <v>1</v>
      </c>
      <c r="B3" s="5" t="s">
        <v>4</v>
      </c>
      <c r="C3" s="25" t="str" cm="1">
        <f t="array" ref="C3">IFERROR(LOOKUP(2,1/(A3-1=$A$2:A3),$B$2:B3),"-")</f>
        <v>10420-1001</v>
      </c>
      <c r="D3" s="26" t="str" cm="1">
        <f t="array" ref="D3">_xlfn.XLOOKUP(A3-1, $A$2:A3, $B$2:B3, "-", 0, -1)</f>
        <v>10420-1001</v>
      </c>
    </row>
    <row r="4" spans="1:4">
      <c r="A4" s="4">
        <v>2</v>
      </c>
      <c r="B4" s="5" t="s">
        <v>5</v>
      </c>
      <c r="C4" s="25" t="str" cm="1">
        <f t="array" ref="C4">IFERROR(LOOKUP(2,1/(A4-1=$A$2:A4),$B$2:B4),"-")</f>
        <v>10112-1001</v>
      </c>
      <c r="D4" s="26" t="str" cm="1">
        <f t="array" ref="D4">_xlfn.XLOOKUP(A4-1, $A$2:A4, $B$2:B4, "-", 0, -1)</f>
        <v>10112-1001</v>
      </c>
    </row>
    <row r="5" spans="1:4">
      <c r="A5" s="4">
        <v>2</v>
      </c>
      <c r="B5" s="5" t="s">
        <v>6</v>
      </c>
      <c r="C5" s="25" t="str" cm="1">
        <f t="array" ref="C5">IFERROR(LOOKUP(2,1/(A5-1=$A$2:A5),$B$2:B5),"-")</f>
        <v>10112-1001</v>
      </c>
      <c r="D5" s="26" t="str" cm="1">
        <f t="array" ref="D5">_xlfn.XLOOKUP(A5-1, $A$2:A5, $B$2:B5, "-", 0, -1)</f>
        <v>10112-1001</v>
      </c>
    </row>
    <row r="6" spans="1:4">
      <c r="A6" s="4">
        <v>2</v>
      </c>
      <c r="B6" s="5" t="s">
        <v>7</v>
      </c>
      <c r="C6" s="25" t="str" cm="1">
        <f t="array" ref="C6">IFERROR(LOOKUP(2,1/(A6-1=$A$2:A6),$B$2:B6),"-")</f>
        <v>10112-1001</v>
      </c>
      <c r="D6" s="26" t="str" cm="1">
        <f t="array" ref="D6">_xlfn.XLOOKUP(A6-1, $A$2:A6, $B$2:B6, "-", 0, -1)</f>
        <v>10112-1001</v>
      </c>
    </row>
    <row r="7" spans="1:4">
      <c r="A7" s="4">
        <v>1</v>
      </c>
      <c r="B7" s="5" t="s">
        <v>8</v>
      </c>
      <c r="C7" s="25" t="str" cm="1">
        <f t="array" ref="C7">IFERROR(LOOKUP(2,1/(A7-1=$A$2:A7),$B$2:B7),"-")</f>
        <v>10420-1001</v>
      </c>
      <c r="D7" s="26" t="str" cm="1">
        <f t="array" ref="D7">_xlfn.XLOOKUP(A7-1, $A$2:A7, $B$2:B7, "-", 0, -1)</f>
        <v>10420-1001</v>
      </c>
    </row>
    <row r="8" spans="1:4">
      <c r="A8" s="4">
        <v>2</v>
      </c>
      <c r="B8" s="5" t="s">
        <v>9</v>
      </c>
      <c r="C8" s="25" t="str" cm="1">
        <f t="array" ref="C8">IFERROR(LOOKUP(2,1/(A8-1=$A$2:A8),$B$2:B8),"-")</f>
        <v>10410-1001</v>
      </c>
      <c r="D8" s="26" t="str" cm="1">
        <f t="array" ref="D8">_xlfn.XLOOKUP(A8-1, $A$2:A8, $B$2:B8, "-", 0, -1)</f>
        <v>10410-1001</v>
      </c>
    </row>
    <row r="9" spans="1:4">
      <c r="A9" s="4">
        <v>3</v>
      </c>
      <c r="B9" s="5" t="s">
        <v>10</v>
      </c>
      <c r="C9" s="25" t="str" cm="1">
        <f t="array" ref="C9">IFERROR(LOOKUP(2,1/(A9-1=$A$2:A9),$B$2:B9),"-")</f>
        <v>10410-1003</v>
      </c>
      <c r="D9" s="26" t="str" cm="1">
        <f t="array" ref="D9">_xlfn.XLOOKUP(A9-1, $A$2:A9, $B$2:B9, "-", 0, -1)</f>
        <v>10410-1003</v>
      </c>
    </row>
    <row r="10" spans="1:4">
      <c r="A10" s="4">
        <v>3</v>
      </c>
      <c r="B10" s="5" t="s">
        <v>11</v>
      </c>
      <c r="C10" s="25" t="str" cm="1">
        <f t="array" ref="C10">IFERROR(LOOKUP(2,1/(A10-1=$A$2:A10),$B$2:B10),"-")</f>
        <v>10410-1003</v>
      </c>
      <c r="D10" s="26" t="str" cm="1">
        <f t="array" ref="D10">_xlfn.XLOOKUP(A10-1, $A$2:A10, $B$2:B10, "-", 0, -1)</f>
        <v>10410-1003</v>
      </c>
    </row>
    <row r="11" spans="1:4">
      <c r="A11" s="4">
        <v>3</v>
      </c>
      <c r="B11" s="5" t="s">
        <v>12</v>
      </c>
      <c r="C11" s="25" t="str" cm="1">
        <f t="array" ref="C11">IFERROR(LOOKUP(2,1/(A11-1=$A$2:A11),$B$2:B11),"-")</f>
        <v>10410-1003</v>
      </c>
      <c r="D11" s="26" t="str" cm="1">
        <f t="array" ref="D11">_xlfn.XLOOKUP(A11-1, $A$2:A11, $B$2:B11, "-", 0, -1)</f>
        <v>10410-1003</v>
      </c>
    </row>
    <row r="12" spans="1:4">
      <c r="A12" s="4">
        <v>3</v>
      </c>
      <c r="B12" s="5" t="s">
        <v>13</v>
      </c>
      <c r="C12" s="25" t="str" cm="1">
        <f t="array" ref="C12">IFERROR(LOOKUP(2,1/(A12-1=$A$2:A12),$B$2:B12),"-")</f>
        <v>10410-1003</v>
      </c>
      <c r="D12" s="26" t="str" cm="1">
        <f t="array" ref="D12">_xlfn.XLOOKUP(A12-1, $A$2:A12, $B$2:B12, "-", 0, -1)</f>
        <v>10410-1003</v>
      </c>
    </row>
    <row r="13" spans="1:4">
      <c r="A13" s="4">
        <v>2</v>
      </c>
      <c r="B13" s="5" t="s">
        <v>14</v>
      </c>
      <c r="C13" s="25" t="str" cm="1">
        <f t="array" ref="C13">IFERROR(LOOKUP(2,1/(A13-1=$A$2:A13),$B$2:B13),"-")</f>
        <v>10410-1001</v>
      </c>
      <c r="D13" s="26" t="str" cm="1">
        <f t="array" ref="D13">_xlfn.XLOOKUP(A13-1, $A$2:A13, $B$2:B13, "-", 0, -1)</f>
        <v>10410-1001</v>
      </c>
    </row>
    <row r="14" spans="1:4">
      <c r="A14" s="4">
        <v>3</v>
      </c>
      <c r="B14" s="5" t="s">
        <v>10</v>
      </c>
      <c r="C14" s="25" t="str" cm="1">
        <f t="array" ref="C14">IFERROR(LOOKUP(2,1/(A14-1=$A$2:A14),$B$2:B14),"-")</f>
        <v>10410-1002</v>
      </c>
      <c r="D14" s="26" t="str" cm="1">
        <f t="array" ref="D14">_xlfn.XLOOKUP(A14-1, $A$2:A14, $B$2:B14, "-", 0, -1)</f>
        <v>10410-1002</v>
      </c>
    </row>
    <row r="15" spans="1:4">
      <c r="A15" s="4">
        <v>3</v>
      </c>
      <c r="B15" s="5" t="s">
        <v>11</v>
      </c>
      <c r="C15" s="25" t="str" cm="1">
        <f t="array" ref="C15">IFERROR(LOOKUP(2,1/(A15-1=$A$2:A15),$B$2:B15),"-")</f>
        <v>10410-1002</v>
      </c>
      <c r="D15" s="26" t="str" cm="1">
        <f t="array" ref="D15">_xlfn.XLOOKUP(A15-1, $A$2:A15, $B$2:B15, "-", 0, -1)</f>
        <v>10410-1002</v>
      </c>
    </row>
    <row r="16" spans="1:4">
      <c r="A16" s="4">
        <v>3</v>
      </c>
      <c r="B16" s="5" t="s">
        <v>12</v>
      </c>
      <c r="C16" s="25" t="str" cm="1">
        <f t="array" ref="C16">IFERROR(LOOKUP(2,1/(A16-1=$A$2:A16),$B$2:B16),"-")</f>
        <v>10410-1002</v>
      </c>
      <c r="D16" s="26" t="str" cm="1">
        <f t="array" ref="D16">_xlfn.XLOOKUP(A16-1, $A$2:A16, $B$2:B16, "-", 0, -1)</f>
        <v>10410-1002</v>
      </c>
    </row>
    <row r="17" spans="1:7">
      <c r="A17" s="4">
        <v>3</v>
      </c>
      <c r="B17" s="5" t="s">
        <v>13</v>
      </c>
      <c r="C17" s="25" t="str" cm="1">
        <f t="array" ref="C17">IFERROR(LOOKUP(2,1/(A17-1=$A$2:A17),$B$2:B17),"-")</f>
        <v>10410-1002</v>
      </c>
      <c r="D17" s="26" t="str" cm="1">
        <f t="array" ref="D17">_xlfn.XLOOKUP(A17-1, $A$2:A17, $B$2:B17, "-", 0, -1)</f>
        <v>10410-1002</v>
      </c>
    </row>
    <row r="18" spans="1:7">
      <c r="D18" s="27"/>
    </row>
    <row r="19" spans="1:7">
      <c r="G19" s="29" t="s">
        <v>50</v>
      </c>
    </row>
  </sheetData>
  <conditionalFormatting sqref="B2:D17">
    <cfRule type="cellIs" dxfId="4" priority="1" operator="equal">
      <formula>$B$13</formula>
    </cfRule>
    <cfRule type="cellIs" dxfId="3" priority="2" operator="equal">
      <formula>$B$8</formula>
    </cfRule>
    <cfRule type="cellIs" dxfId="2" priority="3" operator="equal">
      <formula>$B$7</formula>
    </cfRule>
    <cfRule type="cellIs" dxfId="1" priority="4" operator="equal">
      <formula>$B$3</formula>
    </cfRule>
    <cfRule type="cellIs" dxfId="0" priority="5" operator="equal">
      <formula>$B$2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02ebc8-99ea-4c12-aabd-36e02eea0ec4">
      <Terms xmlns="http://schemas.microsoft.com/office/infopath/2007/PartnerControls"/>
    </lcf76f155ced4ddcb4097134ff3c332f>
    <TaxCatchAll xmlns="8ea0a048-5e79-414d-a984-5fa877d5585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6" ma:contentTypeDescription="Create a new document." ma:contentTypeScope="" ma:versionID="651cf7ea9052d429a8eaf9eb2d9b52d5">
  <xsd:schema xmlns:xsd="http://www.w3.org/2001/XMLSchema" xmlns:xs="http://www.w3.org/2001/XMLSchema" xmlns:p="http://schemas.microsoft.com/office/2006/metadata/properties" xmlns:ns2="8602ebc8-99ea-4c12-aabd-36e02eea0ec4" xmlns:ns3="8ea0a048-5e79-414d-a984-5fa877d55858" targetNamespace="http://schemas.microsoft.com/office/2006/metadata/properties" ma:root="true" ma:fieldsID="60c263a492056592ec7f4ee6ccecbf0b" ns2:_="" ns3:_="">
    <xsd:import namespace="8602ebc8-99ea-4c12-aabd-36e02eea0ec4"/>
    <xsd:import namespace="8ea0a048-5e79-414d-a984-5fa877d558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d8f9d6-9daa-4c01-95ba-9fd911da669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a0a048-5e79-414d-a984-5fa877d5585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9c6fd0d-bccc-4929-be17-09f5c5a8f8af}" ma:internalName="TaxCatchAll" ma:showField="CatchAllData" ma:web="8ea0a048-5e79-414d-a984-5fa877d558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99F518-1635-447B-BEEF-31D29062A9EA}">
  <ds:schemaRefs>
    <ds:schemaRef ds:uri="http://schemas.microsoft.com/office/2006/metadata/properties"/>
    <ds:schemaRef ds:uri="http://schemas.microsoft.com/office/infopath/2007/PartnerControls"/>
    <ds:schemaRef ds:uri="8602ebc8-99ea-4c12-aabd-36e02eea0ec4"/>
    <ds:schemaRef ds:uri="8ea0a048-5e79-414d-a984-5fa877d55858"/>
  </ds:schemaRefs>
</ds:datastoreItem>
</file>

<file path=customXml/itemProps2.xml><?xml version="1.0" encoding="utf-8"?>
<ds:datastoreItem xmlns:ds="http://schemas.openxmlformats.org/officeDocument/2006/customXml" ds:itemID="{BEA642C3-4DB7-4322-B7E7-6ED00556A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8ea0a048-5e79-414d-a984-5fa877d558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148F71-EDD8-400C-ACF7-41A5E9BB5B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Lookup</vt:lpstr>
      <vt:lpstr>Lookup Advanced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Bryon Smedley</cp:lastModifiedBy>
  <dcterms:created xsi:type="dcterms:W3CDTF">2022-03-15T07:40:38Z</dcterms:created>
  <dcterms:modified xsi:type="dcterms:W3CDTF">2022-05-02T22:27:36Z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y fmtid="{D5CDD505-2E9C-101B-9397-08002B2CF9AE}" pid="3" name="MediaServiceImageTags">
    <vt:lpwstr/>
  </property>
</Properties>
</file>