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09"/>
  <workbookPr codeName="ThisWorkbook" defaultThemeVersion="166925"/>
  <mc:AlternateContent xmlns:mc="http://schemas.openxmlformats.org/markup-compatibility/2006">
    <mc:Choice Requires="x15">
      <x15ac:absPath xmlns:x15ac="http://schemas.microsoft.com/office/spreadsheetml/2010/11/ac" url="L:\Blogs\2021\12 December\Excel Engineers\"/>
    </mc:Choice>
  </mc:AlternateContent>
  <xr:revisionPtr revIDLastSave="0" documentId="13_ncr:1_{90D31130-A094-4A53-B826-9EAD3339AD35}" xr6:coauthVersionLast="47" xr6:coauthVersionMax="47" xr10:uidLastSave="{00000000-0000-0000-0000-000000000000}"/>
  <bookViews>
    <workbookView xWindow="-120" yWindow="-120" windowWidth="29040" windowHeight="15840" activeTab="1" xr2:uid="{0ACB132C-7219-4B66-ACBB-64BA10C47BDC}"/>
  </bookViews>
  <sheets>
    <sheet name="More --&gt;" sheetId="2" r:id="rId1"/>
    <sheet name="Data" sheetId="3" r:id="rId2"/>
    <sheet name="1" sheetId="5" r:id="rId3"/>
    <sheet name="2" sheetId="6" r:id="rId4"/>
    <sheet name="3,4" sheetId="7" r:id="rId5"/>
    <sheet name="5,6,7" sheetId="12" r:id="rId6"/>
    <sheet name="8,9" sheetId="8" r:id="rId7"/>
    <sheet name="10"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0" l="1" a="1"/>
  <c r="I3" i="10" s="1"/>
  <c r="I7" i="10" a="1"/>
  <c r="I7" i="10" s="1"/>
  <c r="I2" i="10" a="1"/>
  <c r="I2" i="10"/>
  <c r="J3" i="10"/>
  <c r="J4" i="10"/>
  <c r="J5" i="10"/>
  <c r="J6" i="10"/>
  <c r="J7" i="10"/>
  <c r="J8" i="10"/>
  <c r="J9" i="10"/>
  <c r="J10" i="10"/>
  <c r="J11" i="10"/>
  <c r="J12" i="10"/>
  <c r="J13" i="10"/>
  <c r="J14" i="10"/>
  <c r="J15" i="10"/>
  <c r="J16" i="10"/>
  <c r="J17" i="10"/>
  <c r="J18" i="10"/>
  <c r="J19" i="10"/>
  <c r="J20" i="10"/>
  <c r="J21" i="10"/>
  <c r="J22" i="10"/>
  <c r="J23" i="10"/>
  <c r="J2" i="10"/>
  <c r="E3" i="12"/>
  <c r="E4" i="12"/>
  <c r="E5" i="12"/>
  <c r="E6" i="12"/>
  <c r="E7" i="12"/>
  <c r="E8" i="12"/>
  <c r="E9" i="12"/>
  <c r="E10" i="12"/>
  <c r="E11" i="12"/>
  <c r="E12" i="12"/>
  <c r="E13" i="12"/>
  <c r="E14" i="12"/>
  <c r="E15" i="12"/>
  <c r="E16" i="12"/>
  <c r="E17" i="12"/>
  <c r="E18" i="12"/>
  <c r="E19" i="12"/>
  <c r="E20" i="12"/>
  <c r="E21" i="12"/>
  <c r="E22" i="12"/>
  <c r="E23" i="12"/>
  <c r="E2" i="12"/>
  <c r="I8" i="10" l="1" a="1"/>
  <c r="I8" i="10" s="1"/>
  <c r="I23" i="10" a="1"/>
  <c r="I23" i="10" s="1"/>
  <c r="I21" i="10" a="1"/>
  <c r="I21" i="10" s="1"/>
  <c r="I11" i="10" a="1"/>
  <c r="I11" i="10" s="1"/>
  <c r="I9" i="10" a="1"/>
  <c r="I9" i="10" s="1"/>
  <c r="I10" i="10" a="1"/>
  <c r="I10" i="10" s="1"/>
  <c r="I12" i="10" a="1"/>
  <c r="I12" i="10" s="1"/>
  <c r="I6" i="10" a="1"/>
  <c r="I6" i="10" s="1"/>
  <c r="I4" i="10" a="1"/>
  <c r="I4" i="10" s="1"/>
  <c r="I5" i="10" a="1"/>
  <c r="I5" i="10" s="1"/>
  <c r="I13" i="10" a="1"/>
  <c r="I13" i="10" s="1"/>
  <c r="I18" i="10" a="1"/>
  <c r="I18" i="10" s="1"/>
  <c r="I19" i="10" a="1"/>
  <c r="I19" i="10" s="1"/>
  <c r="I22" i="10" a="1"/>
  <c r="I22" i="10" s="1"/>
  <c r="I20" i="10" a="1"/>
  <c r="I20" i="10" s="1"/>
  <c r="I16" i="10" l="1" a="1"/>
  <c r="I16" i="10" s="1"/>
  <c r="I15" i="10" a="1"/>
  <c r="I15" i="10" s="1"/>
  <c r="I17" i="10" a="1"/>
  <c r="I17" i="10" s="1"/>
  <c r="I14" i="10" a="1"/>
  <c r="I14" i="10" s="1"/>
  <c r="D23" i="12" l="1"/>
  <c r="D22" i="12"/>
  <c r="D21" i="12"/>
  <c r="D20" i="12"/>
  <c r="D19" i="12"/>
  <c r="D18" i="12"/>
  <c r="D17" i="12"/>
  <c r="D16" i="12"/>
  <c r="D15" i="12"/>
  <c r="D14" i="12"/>
  <c r="D13" i="12"/>
  <c r="D12" i="12"/>
  <c r="D11" i="12"/>
  <c r="D10" i="12"/>
  <c r="D9" i="12"/>
  <c r="D8" i="12"/>
  <c r="D7" i="12"/>
  <c r="D6" i="12"/>
  <c r="D5" i="12"/>
  <c r="D4" i="12"/>
  <c r="D3" i="12"/>
  <c r="D2" i="12"/>
  <c r="C23" i="10" a="1"/>
  <c r="C23" i="10" s="1"/>
  <c r="C22" i="10" a="1"/>
  <c r="C22" i="10" s="1"/>
  <c r="C21" i="10" a="1"/>
  <c r="C21" i="10" s="1"/>
  <c r="C20" i="10" a="1"/>
  <c r="C20" i="10" s="1"/>
  <c r="C19" i="10" a="1"/>
  <c r="C19" i="10" s="1"/>
  <c r="C18" i="10" a="1"/>
  <c r="C18" i="10" s="1"/>
  <c r="C17" i="10" a="1"/>
  <c r="C17" i="10" s="1"/>
  <c r="C16" i="10" a="1"/>
  <c r="C16" i="10" s="1"/>
  <c r="C15" i="10" a="1"/>
  <c r="C15" i="10" s="1"/>
  <c r="C14" i="10" a="1"/>
  <c r="C14" i="10" s="1"/>
  <c r="C13" i="10" a="1"/>
  <c r="C13" i="10" s="1"/>
  <c r="C12" i="10" a="1"/>
  <c r="C12" i="10" s="1"/>
  <c r="C11" i="10" a="1"/>
  <c r="C11" i="10" s="1"/>
  <c r="C10" i="10" a="1"/>
  <c r="C10" i="10" s="1"/>
  <c r="C9" i="10" a="1"/>
  <c r="C9" i="10" s="1"/>
  <c r="C8" i="10" a="1"/>
  <c r="C8" i="10" s="1"/>
  <c r="C7" i="10" a="1"/>
  <c r="C7" i="10" s="1"/>
  <c r="C6" i="10" a="1"/>
  <c r="C6" i="10" s="1"/>
  <c r="C5" i="10" a="1"/>
  <c r="C5" i="10" s="1"/>
  <c r="C4" i="10" a="1"/>
  <c r="C4" i="10" s="1"/>
  <c r="C3" i="10" a="1"/>
  <c r="C3" i="10" s="1"/>
  <c r="C2" i="10" a="1"/>
  <c r="C2" i="10" s="1"/>
  <c r="C3" i="8" a="1"/>
  <c r="C3" i="8" s="1"/>
  <c r="C4" i="8" a="1"/>
  <c r="C4" i="8"/>
  <c r="C5" i="8" a="1"/>
  <c r="C5" i="8"/>
  <c r="C6" i="8" a="1"/>
  <c r="C6" i="8" s="1"/>
  <c r="C7" i="8" a="1"/>
  <c r="C7" i="8" s="1"/>
  <c r="C8" i="8" a="1"/>
  <c r="C8" i="8" s="1"/>
  <c r="C9" i="8" a="1"/>
  <c r="C9" i="8"/>
  <c r="C10" i="8" a="1"/>
  <c r="C10" i="8"/>
  <c r="C11" i="8" a="1"/>
  <c r="C11" i="8" s="1"/>
  <c r="C12" i="8" a="1"/>
  <c r="C12" i="8"/>
  <c r="C13" i="8" a="1"/>
  <c r="C13" i="8"/>
  <c r="C14" i="8" a="1"/>
  <c r="C14" i="8" s="1"/>
  <c r="C15" i="8" a="1"/>
  <c r="C15" i="8" s="1"/>
  <c r="C16" i="8" a="1"/>
  <c r="C16" i="8" s="1"/>
  <c r="C17" i="8" a="1"/>
  <c r="C17" i="8" s="1"/>
  <c r="C18" i="8" a="1"/>
  <c r="C18" i="8" s="1"/>
  <c r="C19" i="8" a="1"/>
  <c r="C19" i="8" s="1"/>
  <c r="C20" i="8" a="1"/>
  <c r="C20" i="8" s="1"/>
  <c r="C21" i="8" a="1"/>
  <c r="C21" i="8" s="1"/>
  <c r="C22" i="8" a="1"/>
  <c r="C22" i="8" s="1"/>
  <c r="C23" i="8" a="1"/>
  <c r="C23" i="8" s="1"/>
  <c r="C2" i="8" a="1"/>
  <c r="C2" i="8" s="1"/>
  <c r="A3" i="7"/>
  <c r="A4" i="7"/>
  <c r="A5" i="7"/>
  <c r="A6" i="7"/>
  <c r="A7" i="7"/>
  <c r="A8" i="7"/>
  <c r="A9" i="7"/>
  <c r="A10" i="7"/>
  <c r="A11" i="7"/>
  <c r="A12" i="7"/>
  <c r="A13" i="7"/>
  <c r="A14" i="7"/>
  <c r="A15" i="7"/>
  <c r="A16" i="7"/>
  <c r="A17" i="7"/>
  <c r="A18" i="7"/>
  <c r="A19" i="7"/>
  <c r="A20" i="7"/>
  <c r="A21" i="7"/>
  <c r="A22" i="7"/>
  <c r="A23" i="7"/>
  <c r="A2" i="7"/>
  <c r="C2" i="6"/>
  <c r="C3" i="6"/>
  <c r="C4" i="6"/>
  <c r="C5" i="6"/>
  <c r="C6" i="6"/>
  <c r="C7" i="6"/>
  <c r="C8" i="6"/>
  <c r="C9" i="6"/>
  <c r="C10" i="6"/>
  <c r="C11" i="6"/>
  <c r="C12" i="6"/>
  <c r="C13" i="6"/>
  <c r="C14" i="6"/>
  <c r="C15" i="6"/>
  <c r="C16" i="6"/>
  <c r="C17" i="6"/>
  <c r="C18" i="6"/>
  <c r="C19" i="6"/>
  <c r="C20" i="6"/>
  <c r="C21" i="6"/>
  <c r="C22" i="6"/>
  <c r="C23" i="6"/>
  <c r="C3" i="5"/>
  <c r="C4" i="5"/>
  <c r="C5" i="5"/>
  <c r="C6" i="5"/>
  <c r="C7" i="5"/>
  <c r="C8" i="5"/>
  <c r="C9" i="5"/>
  <c r="C10" i="5"/>
  <c r="C11" i="5"/>
  <c r="C12" i="5"/>
  <c r="C13" i="5"/>
  <c r="C14" i="5"/>
  <c r="C15" i="5"/>
  <c r="C16" i="5"/>
  <c r="C17" i="5"/>
  <c r="C18" i="5"/>
  <c r="C19" i="5"/>
  <c r="C20" i="5"/>
  <c r="C21" i="5"/>
  <c r="C22" i="5"/>
  <c r="C23" i="5"/>
  <c r="C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<sst xmlns="http://schemas.openxmlformats.org/spreadsheetml/2006/main" count="607" uniqueCount="124">
  <si>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</si>
  <si>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</si>
  <si>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</si>
  <si>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</si>
  <si>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</si>
  <si>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</si>
  <si>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</si>
  <si>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</si>
  <si>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BOM Level</t>
  </si>
  <si>
    <t>Part Number</t>
  </si>
  <si>
    <t>Part Description</t>
  </si>
  <si>
    <t>Material Category</t>
  </si>
  <si>
    <t>Weight (kg)</t>
  </si>
  <si>
    <t>Make/Buy</t>
  </si>
  <si>
    <t>Qty</t>
  </si>
  <si>
    <t>10420-1001</t>
  </si>
  <si>
    <t>Trailer</t>
  </si>
  <si>
    <t>Main Assembly</t>
  </si>
  <si>
    <t>M</t>
  </si>
  <si>
    <t>10112-1001</t>
  </si>
  <si>
    <t>Chassis</t>
  </si>
  <si>
    <t>Sub Assembly</t>
  </si>
  <si>
    <t>10409-1001</t>
  </si>
  <si>
    <t>Wooden board,2400x1200</t>
  </si>
  <si>
    <t>Wood</t>
  </si>
  <si>
    <t>10800-1001</t>
  </si>
  <si>
    <t>Bolt,M16x70</t>
  </si>
  <si>
    <t>Stainless Steel</t>
  </si>
  <si>
    <t>B</t>
  </si>
  <si>
    <t>10800-1002</t>
  </si>
  <si>
    <t>Nut,M16</t>
  </si>
  <si>
    <t>10410-1001</t>
  </si>
  <si>
    <t>Wheel Assembly</t>
  </si>
  <si>
    <t>10410-1003</t>
  </si>
  <si>
    <t>Side Piece</t>
  </si>
  <si>
    <t>10107-1001</t>
  </si>
  <si>
    <t>Steel Profile 180x8</t>
  </si>
  <si>
    <t>Steel</t>
  </si>
  <si>
    <t>10800-1003</t>
  </si>
  <si>
    <t>Bolt,M12x90</t>
  </si>
  <si>
    <t>10800-1004</t>
  </si>
  <si>
    <t>Nut,M12</t>
  </si>
  <si>
    <t>10108-1000</t>
  </si>
  <si>
    <t>Cap,Plastic</t>
  </si>
  <si>
    <t>Plastic</t>
  </si>
  <si>
    <t>10410-1002</t>
  </si>
  <si>
    <t>Top piece</t>
  </si>
  <si>
    <t>10404-1108</t>
  </si>
  <si>
    <t>Wheel,120 mm</t>
  </si>
  <si>
    <t>Alloy Steel</t>
  </si>
  <si>
    <t>10404-1110</t>
  </si>
  <si>
    <t>Ball Bearing</t>
  </si>
  <si>
    <t>10107-1002</t>
  </si>
  <si>
    <t>Wheel Shaft,Dia 50</t>
  </si>
  <si>
    <t>10404-1114</t>
  </si>
  <si>
    <t>Frame</t>
  </si>
  <si>
    <t>Aluminium</t>
  </si>
  <si>
    <t>10800-1005</t>
  </si>
  <si>
    <t>Bolt,M12x50</t>
  </si>
  <si>
    <t>10800-1006</t>
  </si>
  <si>
    <t>Indented Part Number</t>
  </si>
  <si>
    <t xml:space="preserve">   10112-1001</t>
  </si>
  <si>
    <t xml:space="preserve">      10409-1001</t>
  </si>
  <si>
    <t xml:space="preserve">      10800-1001</t>
  </si>
  <si>
    <t xml:space="preserve">      10800-1002</t>
  </si>
  <si>
    <t xml:space="preserve">   10410-1001</t>
  </si>
  <si>
    <t xml:space="preserve">      10410-1003</t>
  </si>
  <si>
    <t xml:space="preserve">         10107-1001</t>
  </si>
  <si>
    <t xml:space="preserve">         10800-1003</t>
  </si>
  <si>
    <t xml:space="preserve">         10800-1004</t>
  </si>
  <si>
    <t xml:space="preserve">         10108-1000</t>
  </si>
  <si>
    <t xml:space="preserve">      10410-1002</t>
  </si>
  <si>
    <t xml:space="preserve">      10404-1108</t>
  </si>
  <si>
    <t xml:space="preserve">      10404-1110</t>
  </si>
  <si>
    <t xml:space="preserve">      10107-1002</t>
  </si>
  <si>
    <t xml:space="preserve">      10404-1114</t>
  </si>
  <si>
    <t xml:space="preserve">      10800-1005</t>
  </si>
  <si>
    <t xml:space="preserve">      10800-1006</t>
  </si>
  <si>
    <t>Item Level</t>
  </si>
  <si>
    <t>Level No</t>
  </si>
  <si>
    <t>1.1.1</t>
  </si>
  <si>
    <t>1.1.2</t>
  </si>
  <si>
    <t>1.1.3</t>
  </si>
  <si>
    <t>1.2.1</t>
  </si>
  <si>
    <t>1.2.1.1</t>
  </si>
  <si>
    <t>1.2.1.2</t>
  </si>
  <si>
    <t>1.2.1.3</t>
  </si>
  <si>
    <t>1.2.1.4</t>
  </si>
  <si>
    <t>1.2.2</t>
  </si>
  <si>
    <t>1.2.2.1</t>
  </si>
  <si>
    <t>1.2.2.2</t>
  </si>
  <si>
    <t>1.2.2.3</t>
  </si>
  <si>
    <t>1.2.2.4</t>
  </si>
  <si>
    <t>1.2.3</t>
  </si>
  <si>
    <t>1.2.4</t>
  </si>
  <si>
    <t>1.2.5</t>
  </si>
  <si>
    <t>1.2.6</t>
  </si>
  <si>
    <t>1.2.7</t>
  </si>
  <si>
    <t>1.2.8</t>
  </si>
  <si>
    <t>Flat Part Number</t>
  </si>
  <si>
    <t>Immediate Parent Part</t>
  </si>
  <si>
    <t>Part Identity</t>
  </si>
  <si>
    <t>10420-1001,Trailer</t>
  </si>
  <si>
    <t>10112-1001,Chassis</t>
  </si>
  <si>
    <t>10409-1001,Wooden board,2400x1200</t>
  </si>
  <si>
    <t>10800-1001,Bolt,M16x70</t>
  </si>
  <si>
    <t>10800-1002,Nut,M16</t>
  </si>
  <si>
    <t>10410-1001,Wheel Assembly</t>
  </si>
  <si>
    <t>10410-1003,Side Piece</t>
  </si>
  <si>
    <t>10107-1001,Steel Profile 180x8</t>
  </si>
  <si>
    <t>10800-1003,Bolt,M12x90</t>
  </si>
  <si>
    <t>10800-1004,Nut,M12</t>
  </si>
  <si>
    <t>10108-1000,Cap,Plastic</t>
  </si>
  <si>
    <t>10410-1002,Top piece</t>
  </si>
  <si>
    <t>10404-1108,Wheel,120 mm</t>
  </si>
  <si>
    <t>10404-1110,Ball Bearing</t>
  </si>
  <si>
    <t>10107-1002,Wheel Shaft,Dia 50</t>
  </si>
  <si>
    <t>10404-1114,Frame</t>
  </si>
  <si>
    <t>10800-1005,Bolt,M12x50</t>
  </si>
  <si>
    <t>10800-1006,Nut,M12</t>
  </si>
  <si>
    <t>Part No</t>
  </si>
  <si>
    <t>Description</t>
  </si>
  <si>
    <t>Extended Qty</t>
  </si>
  <si>
    <t>Top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</si>
</sst>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s>
  <borders count="17">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theme="0" tint="-0.14996795556505021"/>
      </right>
      <top style="medium">
        <color indexed="64"/>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cellStyleXfs>
  <cellXfs count="49">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xf numFmtId="43" fontId="0" fillId="0" borderId="9" xfId="7" applyFont="1" applyBorder="1"/>
    <xf numFmtId="0" fontId="0" fillId="0" borderId="9" xfId="0" applyBorder="1" applyAlignment="1">
      <alignment horizontal="center"/>
    </xf>
    <xf numFmtId="0" fontId="0" fillId="0" borderId="10" xfId="0" applyBorder="1" applyAlignment="1"/>
    <xf numFmtId="0" fontId="0" fillId="0" borderId="11" xfId="0" applyBorder="1" applyAlignment="1">
      <alignment horizontal="center" vertical="center"/>
    </xf>
    <xf numFmtId="0" fontId="0" fillId="0" borderId="12" xfId="0" applyBorder="1"/>
    <xf numFmtId="43" fontId="0" fillId="0" borderId="12" xfId="7" applyFont="1" applyBorder="1"/>
    <xf numFmtId="0" fontId="0" fillId="0" borderId="12" xfId="0" applyBorder="1" applyAlignment="1">
      <alignment horizontal="center"/>
    </xf>
    <xf numFmtId="0" fontId="0" fillId="0" borderId="13" xfId="0" applyBorder="1" applyAlignment="1"/>
    <xf numFmtId="0" fontId="0" fillId="0" borderId="14" xfId="0" applyBorder="1" applyAlignment="1">
      <alignment horizontal="center" vertical="center"/>
    </xf>
    <xf numFmtId="0" fontId="0" fillId="0" borderId="15" xfId="0" applyBorder="1"/>
    <xf numFmtId="43" fontId="0" fillId="0" borderId="15" xfId="7" applyFont="1" applyBorder="1"/>
    <xf numFmtId="0" fontId="0" fillId="0" borderId="15" xfId="0" applyBorder="1" applyAlignment="1">
      <alignment horizontal="center"/>
    </xf>
    <xf numFmtId="0" fontId="0" fillId="0" borderId="16" xfId="0" applyBorder="1" applyAlignment="1"/>
    <xf numFmtId="0" fontId="0" fillId="0" borderId="12" xfId="0" applyBorder="1" applyAlignment="1"/>
    <xf numFmtId="0" fontId="9" fillId="5" borderId="11" xfId="0" applyFont="1" applyFill="1" applyBorder="1" applyAlignment="1">
      <alignment horizontal="center" vertical="center"/>
    </xf>
    <xf numFmtId="0" fontId="9" fillId="5" borderId="12" xfId="0" applyFont="1" applyFill="1" applyBorder="1"/>
    <xf numFmtId="0" fontId="9" fillId="5" borderId="12" xfId="0" applyFont="1" applyFill="1" applyBorder="1" applyAlignment="1"/>
    <xf numFmtId="43" fontId="9" fillId="5" borderId="12" xfId="7" applyFont="1" applyFill="1" applyBorder="1"/>
    <xf numFmtId="0" fontId="9" fillId="5" borderId="12" xfId="0" applyFont="1" applyFill="1" applyBorder="1" applyAlignment="1">
      <alignment horizontal="center"/>
    </xf>
    <xf numFmtId="0" fontId="9" fillId="5" borderId="13" xfId="0" applyFont="1" applyFill="1" applyBorder="1" applyAlignment="1"/>
    <xf numFmtId="0" fontId="9" fillId="6" borderId="12" xfId="0" applyFont="1" applyFill="1" applyBorder="1" applyAlignment="1"/>
    <xf numFmtId="0" fontId="9" fillId="6" borderId="12" xfId="0" applyFont="1" applyFill="1" applyBorder="1"/>
    <xf numFmtId="0" fontId="0" fillId="0" borderId="11" xfId="0" applyBorder="1" applyAlignment="1">
      <alignment vertical="center"/>
    </xf>
    <xf numFmtId="0" fontId="0" fillId="0" borderId="14" xfId="0" applyBorder="1" applyAlignment="1">
      <alignment vertical="center"/>
    </xf>
    <xf numFmtId="0" fontId="9" fillId="5" borderId="13" xfId="0" applyFont="1" applyFill="1" applyBorder="1" applyAlignment="1">
      <alignment horizontal="center"/>
    </xf>
  </cellXfs>
  <cellStyles count="8">
    <cellStyle name="Comma" xfId="7" builtinId="3"/>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C0E2-F6E8-4910-97F2-9E22EF568B68}">
  <dimension ref="A1:G23"/>
  <sheetViews>
    <sheetView showGridLines="0" tabSelected="1" workbookViewId="0"/>
  </sheetViews>
  <sheetFormatPr defaultRowHeight="15"/>
  <cols>
    <col min="1" max="1" width="10.5703125" bestFit="1" customWidth="1"/>
    <col min="2" max="2" width="12.28515625" bestFit="1" customWidth="1"/>
    <col min="3" max="3" width="24.140625" bestFit="1" customWidth="1"/>
    <col min="4" max="4" width="17" bestFit="1" customWidth="1"/>
    <col min="5" max="5" width="11.42578125" bestFit="1" customWidth="1"/>
    <col min="6" max="6" width="10.140625" bestFit="1" customWidth="1"/>
    <col min="7" max="7" width="4.140625" bestFit="1" customWidth="1"/>
  </cols>
  <sheetData>
    <row r="1" spans="1:7" ht="15.75" thickBot="1">
      <c r="A1" s="18" t="s">
        <v>8</v>
      </c>
      <c r="B1" s="19" t="s">
        <v>9</v>
      </c>
      <c r="C1" s="19" t="s">
        <v>10</v>
      </c>
      <c r="D1" s="20" t="s">
        <v>11</v>
      </c>
      <c r="E1" s="20" t="s">
        <v>12</v>
      </c>
      <c r="F1" s="21" t="s">
        <v>13</v>
      </c>
      <c r="G1" s="20" t="s">
        <v>14</v>
      </c>
    </row>
    <row r="2" spans="1:7">
      <c r="A2" s="22">
        <v>0</v>
      </c>
      <c r="B2" s="23" t="s">
        <v>15</v>
      </c>
      <c r="C2" s="23" t="s">
        <v>16</v>
      </c>
      <c r="D2" s="23" t="s">
        <v>17</v>
      </c>
      <c r="E2" s="24"/>
      <c r="F2" s="25" t="s">
        <v>18</v>
      </c>
      <c r="G2" s="26">
        <v>1</v>
      </c>
    </row>
    <row r="3" spans="1:7">
      <c r="A3" s="27">
        <v>1</v>
      </c>
      <c r="B3" s="28" t="s">
        <v>19</v>
      </c>
      <c r="C3" s="28" t="s">
        <v>20</v>
      </c>
      <c r="D3" s="28" t="s">
        <v>21</v>
      </c>
      <c r="E3" s="29"/>
      <c r="F3" s="30" t="s">
        <v>18</v>
      </c>
      <c r="G3" s="31">
        <v>1</v>
      </c>
    </row>
    <row r="4" spans="1:7">
      <c r="A4" s="27">
        <v>2</v>
      </c>
      <c r="B4" s="28" t="s">
        <v>22</v>
      </c>
      <c r="C4" s="28" t="s">
        <v>23</v>
      </c>
      <c r="D4" s="28" t="s">
        <v>24</v>
      </c>
      <c r="E4" s="29">
        <v>20</v>
      </c>
      <c r="F4" s="30" t="s">
        <v>18</v>
      </c>
      <c r="G4" s="31">
        <v>1</v>
      </c>
    </row>
    <row r="5" spans="1:7">
      <c r="A5" s="27">
        <v>2</v>
      </c>
      <c r="B5" s="28" t="s">
        <v>25</v>
      </c>
      <c r="C5" s="28" t="s">
        <v>26</v>
      </c>
      <c r="D5" s="28" t="s">
        <v>27</v>
      </c>
      <c r="E5" s="29">
        <v>0.14099999999999999</v>
      </c>
      <c r="F5" s="30" t="s">
        <v>28</v>
      </c>
      <c r="G5" s="31">
        <v>4</v>
      </c>
    </row>
    <row r="6" spans="1:7">
      <c r="A6" s="27">
        <v>2</v>
      </c>
      <c r="B6" s="28" t="s">
        <v>29</v>
      </c>
      <c r="C6" s="28" t="s">
        <v>30</v>
      </c>
      <c r="D6" s="28" t="s">
        <v>27</v>
      </c>
      <c r="E6" s="29">
        <v>3.2000000000000001E-2</v>
      </c>
      <c r="F6" s="30" t="s">
        <v>28</v>
      </c>
      <c r="G6" s="31">
        <v>4</v>
      </c>
    </row>
    <row r="7" spans="1:7">
      <c r="A7" s="27">
        <v>1</v>
      </c>
      <c r="B7" s="28" t="s">
        <v>31</v>
      </c>
      <c r="C7" s="28" t="s">
        <v>32</v>
      </c>
      <c r="D7" s="28" t="s">
        <v>21</v>
      </c>
      <c r="E7" s="29"/>
      <c r="F7" s="30" t="s">
        <v>18</v>
      </c>
      <c r="G7" s="31">
        <v>4</v>
      </c>
    </row>
    <row r="8" spans="1:7">
      <c r="A8" s="27">
        <v>2</v>
      </c>
      <c r="B8" s="28" t="s">
        <v>33</v>
      </c>
      <c r="C8" s="28" t="s">
        <v>34</v>
      </c>
      <c r="D8" s="28" t="s">
        <v>21</v>
      </c>
      <c r="E8" s="29"/>
      <c r="F8" s="30" t="s">
        <v>18</v>
      </c>
      <c r="G8" s="31">
        <v>2</v>
      </c>
    </row>
    <row r="9" spans="1:7">
      <c r="A9" s="27">
        <v>3</v>
      </c>
      <c r="B9" s="28" t="s">
        <v>35</v>
      </c>
      <c r="C9" s="28" t="s">
        <v>36</v>
      </c>
      <c r="D9" s="28" t="s">
        <v>37</v>
      </c>
      <c r="E9" s="29">
        <v>15.43</v>
      </c>
      <c r="F9" s="30" t="s">
        <v>18</v>
      </c>
      <c r="G9" s="31">
        <v>2</v>
      </c>
    </row>
    <row r="10" spans="1:7">
      <c r="A10" s="27">
        <v>3</v>
      </c>
      <c r="B10" s="28" t="s">
        <v>38</v>
      </c>
      <c r="C10" s="28" t="s">
        <v>39</v>
      </c>
      <c r="D10" s="28" t="s">
        <v>27</v>
      </c>
      <c r="E10" s="29">
        <v>9.8000000000000004E-2</v>
      </c>
      <c r="F10" s="30" t="s">
        <v>28</v>
      </c>
      <c r="G10" s="31">
        <v>4</v>
      </c>
    </row>
    <row r="11" spans="1:7">
      <c r="A11" s="27">
        <v>3</v>
      </c>
      <c r="B11" s="28" t="s">
        <v>40</v>
      </c>
      <c r="C11" s="28" t="s">
        <v>41</v>
      </c>
      <c r="D11" s="28" t="s">
        <v>27</v>
      </c>
      <c r="E11" s="29">
        <v>1.2999999999999999E-2</v>
      </c>
      <c r="F11" s="30" t="s">
        <v>28</v>
      </c>
      <c r="G11" s="31">
        <v>4</v>
      </c>
    </row>
    <row r="12" spans="1:7">
      <c r="A12" s="27">
        <v>3</v>
      </c>
      <c r="B12" s="28" t="s">
        <v>42</v>
      </c>
      <c r="C12" s="28" t="s">
        <v>43</v>
      </c>
      <c r="D12" s="28" t="s">
        <v>44</v>
      </c>
      <c r="E12" s="29">
        <v>0.155</v>
      </c>
      <c r="F12" s="30" t="s">
        <v>28</v>
      </c>
      <c r="G12" s="31">
        <v>2</v>
      </c>
    </row>
    <row r="13" spans="1:7">
      <c r="A13" s="27">
        <v>2</v>
      </c>
      <c r="B13" s="28" t="s">
        <v>45</v>
      </c>
      <c r="C13" s="28" t="s">
        <v>46</v>
      </c>
      <c r="D13" s="28" t="s">
        <v>21</v>
      </c>
      <c r="E13" s="29"/>
      <c r="F13" s="30" t="s">
        <v>18</v>
      </c>
      <c r="G13" s="31">
        <v>1</v>
      </c>
    </row>
    <row r="14" spans="1:7">
      <c r="A14" s="27">
        <v>3</v>
      </c>
      <c r="B14" s="28" t="s">
        <v>35</v>
      </c>
      <c r="C14" s="28" t="s">
        <v>36</v>
      </c>
      <c r="D14" s="28" t="s">
        <v>37</v>
      </c>
      <c r="E14" s="29">
        <v>15.43</v>
      </c>
      <c r="F14" s="30" t="s">
        <v>18</v>
      </c>
      <c r="G14" s="31">
        <v>2</v>
      </c>
    </row>
    <row r="15" spans="1:7">
      <c r="A15" s="27">
        <v>3</v>
      </c>
      <c r="B15" s="28" t="s">
        <v>38</v>
      </c>
      <c r="C15" s="28" t="s">
        <v>39</v>
      </c>
      <c r="D15" s="28" t="s">
        <v>27</v>
      </c>
      <c r="E15" s="29">
        <v>9.8000000000000004E-2</v>
      </c>
      <c r="F15" s="30" t="s">
        <v>28</v>
      </c>
      <c r="G15" s="31">
        <v>4</v>
      </c>
    </row>
    <row r="16" spans="1:7">
      <c r="A16" s="27">
        <v>3</v>
      </c>
      <c r="B16" s="28" t="s">
        <v>40</v>
      </c>
      <c r="C16" s="28" t="s">
        <v>41</v>
      </c>
      <c r="D16" s="28" t="s">
        <v>27</v>
      </c>
      <c r="E16" s="29">
        <v>1.2999999999999999E-2</v>
      </c>
      <c r="F16" s="30" t="s">
        <v>28</v>
      </c>
      <c r="G16" s="31">
        <v>4</v>
      </c>
    </row>
    <row r="17" spans="1:7">
      <c r="A17" s="27">
        <v>3</v>
      </c>
      <c r="B17" s="28" t="s">
        <v>42</v>
      </c>
      <c r="C17" s="28" t="s">
        <v>43</v>
      </c>
      <c r="D17" s="28" t="s">
        <v>44</v>
      </c>
      <c r="E17" s="29">
        <v>0.155</v>
      </c>
      <c r="F17" s="30" t="s">
        <v>28</v>
      </c>
      <c r="G17" s="31">
        <v>2</v>
      </c>
    </row>
    <row r="18" spans="1:7">
      <c r="A18" s="27">
        <v>2</v>
      </c>
      <c r="B18" s="28" t="s">
        <v>47</v>
      </c>
      <c r="C18" s="28" t="s">
        <v>48</v>
      </c>
      <c r="D18" s="28" t="s">
        <v>49</v>
      </c>
      <c r="E18" s="29">
        <v>2.4500000000000002</v>
      </c>
      <c r="F18" s="30" t="s">
        <v>28</v>
      </c>
      <c r="G18" s="31">
        <v>4</v>
      </c>
    </row>
    <row r="19" spans="1:7">
      <c r="A19" s="27">
        <v>2</v>
      </c>
      <c r="B19" s="28" t="s">
        <v>50</v>
      </c>
      <c r="C19" s="28" t="s">
        <v>51</v>
      </c>
      <c r="D19" s="28" t="s">
        <v>27</v>
      </c>
      <c r="E19" s="29">
        <v>0.125</v>
      </c>
      <c r="F19" s="30" t="s">
        <v>28</v>
      </c>
      <c r="G19" s="31">
        <v>4</v>
      </c>
    </row>
    <row r="20" spans="1:7">
      <c r="A20" s="27">
        <v>2</v>
      </c>
      <c r="B20" s="28" t="s">
        <v>52</v>
      </c>
      <c r="C20" s="28" t="s">
        <v>53</v>
      </c>
      <c r="D20" s="28" t="s">
        <v>49</v>
      </c>
      <c r="E20" s="29">
        <v>0.254</v>
      </c>
      <c r="F20" s="30" t="s">
        <v>18</v>
      </c>
      <c r="G20" s="31">
        <v>4</v>
      </c>
    </row>
    <row r="21" spans="1:7">
      <c r="A21" s="27">
        <v>2</v>
      </c>
      <c r="B21" s="28" t="s">
        <v>54</v>
      </c>
      <c r="C21" s="28" t="s">
        <v>55</v>
      </c>
      <c r="D21" s="28" t="s">
        <v>56</v>
      </c>
      <c r="E21" s="29">
        <v>0.35</v>
      </c>
      <c r="F21" s="30" t="s">
        <v>18</v>
      </c>
      <c r="G21" s="31">
        <v>1</v>
      </c>
    </row>
    <row r="22" spans="1:7">
      <c r="A22" s="27">
        <v>2</v>
      </c>
      <c r="B22" s="28" t="s">
        <v>57</v>
      </c>
      <c r="C22" s="28" t="s">
        <v>58</v>
      </c>
      <c r="D22" s="28" t="s">
        <v>27</v>
      </c>
      <c r="E22" s="29">
        <v>6.2E-2</v>
      </c>
      <c r="F22" s="30" t="s">
        <v>28</v>
      </c>
      <c r="G22" s="31">
        <v>3</v>
      </c>
    </row>
    <row r="23" spans="1:7" ht="15.75" thickBot="1">
      <c r="A23" s="32">
        <v>2</v>
      </c>
      <c r="B23" s="33" t="s">
        <v>59</v>
      </c>
      <c r="C23" s="33" t="s">
        <v>41</v>
      </c>
      <c r="D23" s="33" t="s">
        <v>27</v>
      </c>
      <c r="E23" s="34">
        <v>1.2999999999999999E-2</v>
      </c>
      <c r="F23" s="35" t="s">
        <v>28</v>
      </c>
      <c r="G23" s="36">
        <v>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1708-240A-47E6-BA00-81D65911AEC5}">
  <dimension ref="A1:H23"/>
  <sheetViews>
    <sheetView showGridLines="0" workbookViewId="0"/>
  </sheetViews>
  <sheetFormatPr defaultRowHeight="15"/>
  <cols>
    <col min="1" max="1" width="10.5703125" bestFit="1" customWidth="1"/>
    <col min="2" max="2" width="12.28515625" bestFit="1" customWidth="1"/>
    <col min="3" max="3" width="21.140625" bestFit="1" customWidth="1"/>
    <col min="4" max="4" width="24.140625" bestFit="1" customWidth="1"/>
    <col min="5" max="5" width="17" bestFit="1" customWidth="1"/>
    <col min="6" max="6" width="12.85546875" bestFit="1" customWidth="1"/>
    <col min="7" max="7" width="10.140625" bestFit="1" customWidth="1"/>
    <col min="8" max="8" width="4.140625" bestFit="1" customWidth="1"/>
  </cols>
  <sheetData>
    <row r="1" spans="1:8">
      <c r="A1" s="38" t="s">
        <v>8</v>
      </c>
      <c r="B1" s="39" t="s">
        <v>9</v>
      </c>
      <c r="C1" s="44" t="s">
        <v>60</v>
      </c>
      <c r="D1" s="39" t="s">
        <v>10</v>
      </c>
      <c r="E1" s="39" t="s">
        <v>11</v>
      </c>
      <c r="F1" s="41" t="s">
        <v>12</v>
      </c>
      <c r="G1" s="42" t="s">
        <v>13</v>
      </c>
      <c r="H1" s="43" t="s">
        <v>14</v>
      </c>
    </row>
    <row r="2" spans="1:8">
      <c r="A2" s="27">
        <v>0</v>
      </c>
      <c r="B2" s="28" t="s">
        <v>15</v>
      </c>
      <c r="C2" s="28" t="str">
        <f>REPT(" ",3*A2)&amp;B2</f>
        <v>10420-1001</v>
      </c>
      <c r="D2" s="28" t="s">
        <v>16</v>
      </c>
      <c r="E2" s="28" t="s">
        <v>17</v>
      </c>
      <c r="F2" s="29"/>
      <c r="G2" s="30" t="s">
        <v>18</v>
      </c>
      <c r="H2" s="31">
        <v>1</v>
      </c>
    </row>
    <row r="3" spans="1:8">
      <c r="A3" s="27">
        <v>1</v>
      </c>
      <c r="B3" s="28" t="s">
        <v>19</v>
      </c>
      <c r="C3" s="28" t="str">
        <f t="shared" ref="C3:C23" si="0">REPT(" ",3*A3)&amp;B3</f>
        <v xml:space="preserve">   10112-1001</v>
      </c>
      <c r="D3" s="28" t="s">
        <v>20</v>
      </c>
      <c r="E3" s="28" t="s">
        <v>21</v>
      </c>
      <c r="F3" s="29"/>
      <c r="G3" s="30" t="s">
        <v>18</v>
      </c>
      <c r="H3" s="31">
        <v>1</v>
      </c>
    </row>
    <row r="4" spans="1:8">
      <c r="A4" s="27">
        <v>2</v>
      </c>
      <c r="B4" s="28" t="s">
        <v>22</v>
      </c>
      <c r="C4" s="28" t="str">
        <f t="shared" si="0"/>
        <v xml:space="preserve">      10409-1001</v>
      </c>
      <c r="D4" s="28" t="s">
        <v>23</v>
      </c>
      <c r="E4" s="28" t="s">
        <v>24</v>
      </c>
      <c r="F4" s="29">
        <v>20</v>
      </c>
      <c r="G4" s="30" t="s">
        <v>18</v>
      </c>
      <c r="H4" s="31">
        <v>1</v>
      </c>
    </row>
    <row r="5" spans="1:8">
      <c r="A5" s="27">
        <v>2</v>
      </c>
      <c r="B5" s="28" t="s">
        <v>25</v>
      </c>
      <c r="C5" s="28" t="str">
        <f t="shared" si="0"/>
        <v xml:space="preserve">      10800-1001</v>
      </c>
      <c r="D5" s="28" t="s">
        <v>26</v>
      </c>
      <c r="E5" s="28" t="s">
        <v>27</v>
      </c>
      <c r="F5" s="29">
        <v>0.14099999999999999</v>
      </c>
      <c r="G5" s="30" t="s">
        <v>28</v>
      </c>
      <c r="H5" s="31">
        <v>4</v>
      </c>
    </row>
    <row r="6" spans="1:8">
      <c r="A6" s="27">
        <v>2</v>
      </c>
      <c r="B6" s="28" t="s">
        <v>29</v>
      </c>
      <c r="C6" s="28" t="str">
        <f t="shared" si="0"/>
        <v xml:space="preserve">      10800-1002</v>
      </c>
      <c r="D6" s="28" t="s">
        <v>30</v>
      </c>
      <c r="E6" s="28" t="s">
        <v>27</v>
      </c>
      <c r="F6" s="29">
        <v>3.2000000000000001E-2</v>
      </c>
      <c r="G6" s="30" t="s">
        <v>28</v>
      </c>
      <c r="H6" s="31">
        <v>4</v>
      </c>
    </row>
    <row r="7" spans="1:8">
      <c r="A7" s="27">
        <v>1</v>
      </c>
      <c r="B7" s="28" t="s">
        <v>31</v>
      </c>
      <c r="C7" s="28" t="str">
        <f t="shared" si="0"/>
        <v xml:space="preserve">   10410-1001</v>
      </c>
      <c r="D7" s="28" t="s">
        <v>32</v>
      </c>
      <c r="E7" s="28" t="s">
        <v>21</v>
      </c>
      <c r="F7" s="29"/>
      <c r="G7" s="30" t="s">
        <v>18</v>
      </c>
      <c r="H7" s="31">
        <v>4</v>
      </c>
    </row>
    <row r="8" spans="1:8">
      <c r="A8" s="27">
        <v>2</v>
      </c>
      <c r="B8" s="28" t="s">
        <v>33</v>
      </c>
      <c r="C8" s="28" t="str">
        <f t="shared" si="0"/>
        <v xml:space="preserve">      10410-1003</v>
      </c>
      <c r="D8" s="28" t="s">
        <v>34</v>
      </c>
      <c r="E8" s="28" t="s">
        <v>21</v>
      </c>
      <c r="F8" s="29"/>
      <c r="G8" s="30" t="s">
        <v>18</v>
      </c>
      <c r="H8" s="31">
        <v>2</v>
      </c>
    </row>
    <row r="9" spans="1:8">
      <c r="A9" s="27">
        <v>3</v>
      </c>
      <c r="B9" s="28" t="s">
        <v>35</v>
      </c>
      <c r="C9" s="28" t="str">
        <f t="shared" si="0"/>
        <v xml:space="preserve">         10107-1001</v>
      </c>
      <c r="D9" s="28" t="s">
        <v>36</v>
      </c>
      <c r="E9" s="28" t="s">
        <v>37</v>
      </c>
      <c r="F9" s="29">
        <v>15.43</v>
      </c>
      <c r="G9" s="30" t="s">
        <v>18</v>
      </c>
      <c r="H9" s="31">
        <v>2</v>
      </c>
    </row>
    <row r="10" spans="1:8">
      <c r="A10" s="27">
        <v>3</v>
      </c>
      <c r="B10" s="28" t="s">
        <v>38</v>
      </c>
      <c r="C10" s="28" t="str">
        <f t="shared" si="0"/>
        <v xml:space="preserve">         10800-1003</v>
      </c>
      <c r="D10" s="28" t="s">
        <v>39</v>
      </c>
      <c r="E10" s="28" t="s">
        <v>27</v>
      </c>
      <c r="F10" s="29">
        <v>9.8000000000000004E-2</v>
      </c>
      <c r="G10" s="30" t="s">
        <v>28</v>
      </c>
      <c r="H10" s="31">
        <v>4</v>
      </c>
    </row>
    <row r="11" spans="1:8">
      <c r="A11" s="27">
        <v>3</v>
      </c>
      <c r="B11" s="28" t="s">
        <v>40</v>
      </c>
      <c r="C11" s="28" t="str">
        <f t="shared" si="0"/>
        <v xml:space="preserve">         10800-1004</v>
      </c>
      <c r="D11" s="28" t="s">
        <v>41</v>
      </c>
      <c r="E11" s="28" t="s">
        <v>27</v>
      </c>
      <c r="F11" s="29">
        <v>1.2999999999999999E-2</v>
      </c>
      <c r="G11" s="30" t="s">
        <v>28</v>
      </c>
      <c r="H11" s="31">
        <v>4</v>
      </c>
    </row>
    <row r="12" spans="1:8">
      <c r="A12" s="27">
        <v>3</v>
      </c>
      <c r="B12" s="28" t="s">
        <v>42</v>
      </c>
      <c r="C12" s="28" t="str">
        <f t="shared" si="0"/>
        <v xml:space="preserve">         10108-1000</v>
      </c>
      <c r="D12" s="28" t="s">
        <v>43</v>
      </c>
      <c r="E12" s="28" t="s">
        <v>44</v>
      </c>
      <c r="F12" s="29">
        <v>0.155</v>
      </c>
      <c r="G12" s="30" t="s">
        <v>28</v>
      </c>
      <c r="H12" s="31">
        <v>2</v>
      </c>
    </row>
    <row r="13" spans="1:8">
      <c r="A13" s="27">
        <v>2</v>
      </c>
      <c r="B13" s="28" t="s">
        <v>45</v>
      </c>
      <c r="C13" s="28" t="str">
        <f t="shared" si="0"/>
        <v xml:space="preserve">      10410-1002</v>
      </c>
      <c r="D13" s="28" t="s">
        <v>46</v>
      </c>
      <c r="E13" s="28" t="s">
        <v>21</v>
      </c>
      <c r="F13" s="29"/>
      <c r="G13" s="30" t="s">
        <v>18</v>
      </c>
      <c r="H13" s="31">
        <v>1</v>
      </c>
    </row>
    <row r="14" spans="1:8">
      <c r="A14" s="27">
        <v>3</v>
      </c>
      <c r="B14" s="28" t="s">
        <v>35</v>
      </c>
      <c r="C14" s="28" t="str">
        <f t="shared" si="0"/>
        <v xml:space="preserve">         10107-1001</v>
      </c>
      <c r="D14" s="28" t="s">
        <v>36</v>
      </c>
      <c r="E14" s="28" t="s">
        <v>37</v>
      </c>
      <c r="F14" s="29">
        <v>15.43</v>
      </c>
      <c r="G14" s="30" t="s">
        <v>18</v>
      </c>
      <c r="H14" s="31">
        <v>2</v>
      </c>
    </row>
    <row r="15" spans="1:8">
      <c r="A15" s="27">
        <v>3</v>
      </c>
      <c r="B15" s="28" t="s">
        <v>38</v>
      </c>
      <c r="C15" s="28" t="str">
        <f t="shared" si="0"/>
        <v xml:space="preserve">         10800-1003</v>
      </c>
      <c r="D15" s="28" t="s">
        <v>39</v>
      </c>
      <c r="E15" s="28" t="s">
        <v>27</v>
      </c>
      <c r="F15" s="29">
        <v>9.8000000000000004E-2</v>
      </c>
      <c r="G15" s="30" t="s">
        <v>28</v>
      </c>
      <c r="H15" s="31">
        <v>4</v>
      </c>
    </row>
    <row r="16" spans="1:8">
      <c r="A16" s="27">
        <v>3</v>
      </c>
      <c r="B16" s="28" t="s">
        <v>40</v>
      </c>
      <c r="C16" s="28" t="str">
        <f t="shared" si="0"/>
        <v xml:space="preserve">         10800-1004</v>
      </c>
      <c r="D16" s="28" t="s">
        <v>41</v>
      </c>
      <c r="E16" s="28" t="s">
        <v>27</v>
      </c>
      <c r="F16" s="29">
        <v>1.2999999999999999E-2</v>
      </c>
      <c r="G16" s="30" t="s">
        <v>28</v>
      </c>
      <c r="H16" s="31">
        <v>4</v>
      </c>
    </row>
    <row r="17" spans="1:8">
      <c r="A17" s="27">
        <v>3</v>
      </c>
      <c r="B17" s="28" t="s">
        <v>42</v>
      </c>
      <c r="C17" s="28" t="str">
        <f t="shared" si="0"/>
        <v xml:space="preserve">         10108-1000</v>
      </c>
      <c r="D17" s="28" t="s">
        <v>43</v>
      </c>
      <c r="E17" s="28" t="s">
        <v>44</v>
      </c>
      <c r="F17" s="29">
        <v>0.155</v>
      </c>
      <c r="G17" s="30" t="s">
        <v>28</v>
      </c>
      <c r="H17" s="31">
        <v>2</v>
      </c>
    </row>
    <row r="18" spans="1:8">
      <c r="A18" s="27">
        <v>2</v>
      </c>
      <c r="B18" s="28" t="s">
        <v>47</v>
      </c>
      <c r="C18" s="28" t="str">
        <f t="shared" si="0"/>
        <v xml:space="preserve">      10404-1108</v>
      </c>
      <c r="D18" s="28" t="s">
        <v>48</v>
      </c>
      <c r="E18" s="28" t="s">
        <v>49</v>
      </c>
      <c r="F18" s="29">
        <v>2.4500000000000002</v>
      </c>
      <c r="G18" s="30" t="s">
        <v>28</v>
      </c>
      <c r="H18" s="31">
        <v>4</v>
      </c>
    </row>
    <row r="19" spans="1:8">
      <c r="A19" s="27">
        <v>2</v>
      </c>
      <c r="B19" s="28" t="s">
        <v>50</v>
      </c>
      <c r="C19" s="28" t="str">
        <f t="shared" si="0"/>
        <v xml:space="preserve">      10404-1110</v>
      </c>
      <c r="D19" s="28" t="s">
        <v>51</v>
      </c>
      <c r="E19" s="28" t="s">
        <v>27</v>
      </c>
      <c r="F19" s="29">
        <v>0.125</v>
      </c>
      <c r="G19" s="30" t="s">
        <v>28</v>
      </c>
      <c r="H19" s="31">
        <v>4</v>
      </c>
    </row>
    <row r="20" spans="1:8">
      <c r="A20" s="27">
        <v>2</v>
      </c>
      <c r="B20" s="28" t="s">
        <v>52</v>
      </c>
      <c r="C20" s="28" t="str">
        <f t="shared" si="0"/>
        <v xml:space="preserve">      10107-1002</v>
      </c>
      <c r="D20" s="28" t="s">
        <v>53</v>
      </c>
      <c r="E20" s="28" t="s">
        <v>49</v>
      </c>
      <c r="F20" s="29">
        <v>0.254</v>
      </c>
      <c r="G20" s="30" t="s">
        <v>18</v>
      </c>
      <c r="H20" s="31">
        <v>4</v>
      </c>
    </row>
    <row r="21" spans="1:8">
      <c r="A21" s="27">
        <v>2</v>
      </c>
      <c r="B21" s="28" t="s">
        <v>54</v>
      </c>
      <c r="C21" s="28" t="str">
        <f t="shared" si="0"/>
        <v xml:space="preserve">      10404-1114</v>
      </c>
      <c r="D21" s="28" t="s">
        <v>55</v>
      </c>
      <c r="E21" s="28" t="s">
        <v>56</v>
      </c>
      <c r="F21" s="29">
        <v>0.35</v>
      </c>
      <c r="G21" s="30" t="s">
        <v>18</v>
      </c>
      <c r="H21" s="31">
        <v>1</v>
      </c>
    </row>
    <row r="22" spans="1:8">
      <c r="A22" s="27">
        <v>2</v>
      </c>
      <c r="B22" s="28" t="s">
        <v>57</v>
      </c>
      <c r="C22" s="28" t="str">
        <f t="shared" si="0"/>
        <v xml:space="preserve">      10800-1005</v>
      </c>
      <c r="D22" s="28" t="s">
        <v>58</v>
      </c>
      <c r="E22" s="28" t="s">
        <v>27</v>
      </c>
      <c r="F22" s="29">
        <v>6.2E-2</v>
      </c>
      <c r="G22" s="30" t="s">
        <v>28</v>
      </c>
      <c r="H22" s="31">
        <v>3</v>
      </c>
    </row>
    <row r="23" spans="1:8" ht="15.75" thickBot="1">
      <c r="A23" s="32">
        <v>2</v>
      </c>
      <c r="B23" s="33" t="s">
        <v>59</v>
      </c>
      <c r="C23" s="28" t="str">
        <f t="shared" si="0"/>
        <v xml:space="preserve">      10800-1006</v>
      </c>
      <c r="D23" s="33" t="s">
        <v>41</v>
      </c>
      <c r="E23" s="33" t="s">
        <v>27</v>
      </c>
      <c r="F23" s="34">
        <v>1.2999999999999999E-2</v>
      </c>
      <c r="G23" s="35" t="s">
        <v>28</v>
      </c>
      <c r="H23" s="36">
        <v>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27EC-E223-435E-8E7C-EB22FB2DFF80}">
  <dimension ref="A1:H23"/>
  <sheetViews>
    <sheetView showGridLines="0" workbookViewId="0"/>
  </sheetViews>
  <sheetFormatPr defaultRowHeight="15"/>
  <cols>
    <col min="1" max="1" width="10.5703125" bestFit="1" customWidth="1"/>
    <col min="2" max="2" width="14.7109375" bestFit="1" customWidth="1"/>
    <col min="3" max="3" width="16.140625" bestFit="1" customWidth="1"/>
    <col min="4" max="4" width="24.140625" bestFit="1" customWidth="1"/>
    <col min="5" max="5" width="17" bestFit="1" customWidth="1"/>
    <col min="6" max="6" width="12.85546875" bestFit="1" customWidth="1"/>
    <col min="7" max="7" width="10.140625" bestFit="1" customWidth="1"/>
    <col min="8" max="8" width="4.140625" bestFit="1" customWidth="1"/>
  </cols>
  <sheetData>
    <row r="1" spans="1:8">
      <c r="A1" s="38" t="s">
        <v>8</v>
      </c>
      <c r="B1" s="40" t="s">
        <v>9</v>
      </c>
      <c r="C1" s="45" t="s">
        <v>99</v>
      </c>
      <c r="D1" s="39" t="s">
        <v>10</v>
      </c>
      <c r="E1" s="39" t="s">
        <v>11</v>
      </c>
      <c r="F1" s="41" t="s">
        <v>12</v>
      </c>
      <c r="G1" s="42" t="s">
        <v>13</v>
      </c>
      <c r="H1" s="43" t="s">
        <v>14</v>
      </c>
    </row>
    <row r="2" spans="1:8">
      <c r="A2" s="27">
        <v>0</v>
      </c>
      <c r="B2" s="37" t="s">
        <v>15</v>
      </c>
      <c r="C2" s="28" t="str">
        <f>TRIM(B2)</f>
        <v>10420-1001</v>
      </c>
      <c r="D2" s="28" t="s">
        <v>16</v>
      </c>
      <c r="E2" s="28" t="s">
        <v>17</v>
      </c>
      <c r="F2" s="29"/>
      <c r="G2" s="30" t="s">
        <v>18</v>
      </c>
      <c r="H2" s="31">
        <v>1</v>
      </c>
    </row>
    <row r="3" spans="1:8">
      <c r="A3" s="27">
        <v>1</v>
      </c>
      <c r="B3" s="37" t="s">
        <v>61</v>
      </c>
      <c r="C3" s="28" t="str">
        <f t="shared" ref="C3:C23" si="0">TRIM(B3)</f>
        <v>10112-1001</v>
      </c>
      <c r="D3" s="28" t="s">
        <v>20</v>
      </c>
      <c r="E3" s="28" t="s">
        <v>21</v>
      </c>
      <c r="F3" s="29"/>
      <c r="G3" s="30" t="s">
        <v>18</v>
      </c>
      <c r="H3" s="31">
        <v>1</v>
      </c>
    </row>
    <row r="4" spans="1:8">
      <c r="A4" s="27">
        <v>2</v>
      </c>
      <c r="B4" s="37" t="s">
        <v>62</v>
      </c>
      <c r="C4" s="28" t="str">
        <f t="shared" si="0"/>
        <v>10409-1001</v>
      </c>
      <c r="D4" s="28" t="s">
        <v>23</v>
      </c>
      <c r="E4" s="28" t="s">
        <v>24</v>
      </c>
      <c r="F4" s="29">
        <v>20</v>
      </c>
      <c r="G4" s="30" t="s">
        <v>18</v>
      </c>
      <c r="H4" s="31">
        <v>1</v>
      </c>
    </row>
    <row r="5" spans="1:8">
      <c r="A5" s="27">
        <v>2</v>
      </c>
      <c r="B5" s="37" t="s">
        <v>63</v>
      </c>
      <c r="C5" s="28" t="str">
        <f t="shared" si="0"/>
        <v>10800-1001</v>
      </c>
      <c r="D5" s="28" t="s">
        <v>26</v>
      </c>
      <c r="E5" s="28" t="s">
        <v>27</v>
      </c>
      <c r="F5" s="29">
        <v>0.14099999999999999</v>
      </c>
      <c r="G5" s="30" t="s">
        <v>28</v>
      </c>
      <c r="H5" s="31">
        <v>4</v>
      </c>
    </row>
    <row r="6" spans="1:8">
      <c r="A6" s="27">
        <v>2</v>
      </c>
      <c r="B6" s="37" t="s">
        <v>64</v>
      </c>
      <c r="C6" s="28" t="str">
        <f t="shared" si="0"/>
        <v>10800-1002</v>
      </c>
      <c r="D6" s="28" t="s">
        <v>30</v>
      </c>
      <c r="E6" s="28" t="s">
        <v>27</v>
      </c>
      <c r="F6" s="29">
        <v>3.2000000000000001E-2</v>
      </c>
      <c r="G6" s="30" t="s">
        <v>28</v>
      </c>
      <c r="H6" s="31">
        <v>4</v>
      </c>
    </row>
    <row r="7" spans="1:8">
      <c r="A7" s="27">
        <v>1</v>
      </c>
      <c r="B7" s="37" t="s">
        <v>65</v>
      </c>
      <c r="C7" s="28" t="str">
        <f t="shared" si="0"/>
        <v>10410-1001</v>
      </c>
      <c r="D7" s="28" t="s">
        <v>32</v>
      </c>
      <c r="E7" s="28" t="s">
        <v>21</v>
      </c>
      <c r="F7" s="29"/>
      <c r="G7" s="30" t="s">
        <v>18</v>
      </c>
      <c r="H7" s="31">
        <v>4</v>
      </c>
    </row>
    <row r="8" spans="1:8">
      <c r="A8" s="27">
        <v>2</v>
      </c>
      <c r="B8" s="37" t="s">
        <v>66</v>
      </c>
      <c r="C8" s="28" t="str">
        <f t="shared" si="0"/>
        <v>10410-1003</v>
      </c>
      <c r="D8" s="28" t="s">
        <v>34</v>
      </c>
      <c r="E8" s="28" t="s">
        <v>21</v>
      </c>
      <c r="F8" s="29"/>
      <c r="G8" s="30" t="s">
        <v>18</v>
      </c>
      <c r="H8" s="31">
        <v>2</v>
      </c>
    </row>
    <row r="9" spans="1:8">
      <c r="A9" s="27">
        <v>3</v>
      </c>
      <c r="B9" s="37" t="s">
        <v>67</v>
      </c>
      <c r="C9" s="28" t="str">
        <f t="shared" si="0"/>
        <v>10107-1001</v>
      </c>
      <c r="D9" s="28" t="s">
        <v>36</v>
      </c>
      <c r="E9" s="28" t="s">
        <v>37</v>
      </c>
      <c r="F9" s="29">
        <v>15.43</v>
      </c>
      <c r="G9" s="30" t="s">
        <v>18</v>
      </c>
      <c r="H9" s="31">
        <v>2</v>
      </c>
    </row>
    <row r="10" spans="1:8">
      <c r="A10" s="27">
        <v>3</v>
      </c>
      <c r="B10" s="37" t="s">
        <v>68</v>
      </c>
      <c r="C10" s="28" t="str">
        <f t="shared" si="0"/>
        <v>10800-1003</v>
      </c>
      <c r="D10" s="28" t="s">
        <v>39</v>
      </c>
      <c r="E10" s="28" t="s">
        <v>27</v>
      </c>
      <c r="F10" s="29">
        <v>9.8000000000000004E-2</v>
      </c>
      <c r="G10" s="30" t="s">
        <v>28</v>
      </c>
      <c r="H10" s="31">
        <v>4</v>
      </c>
    </row>
    <row r="11" spans="1:8">
      <c r="A11" s="27">
        <v>3</v>
      </c>
      <c r="B11" s="37" t="s">
        <v>69</v>
      </c>
      <c r="C11" s="28" t="str">
        <f t="shared" si="0"/>
        <v>10800-1004</v>
      </c>
      <c r="D11" s="28" t="s">
        <v>41</v>
      </c>
      <c r="E11" s="28" t="s">
        <v>27</v>
      </c>
      <c r="F11" s="29">
        <v>1.2999999999999999E-2</v>
      </c>
      <c r="G11" s="30" t="s">
        <v>28</v>
      </c>
      <c r="H11" s="31">
        <v>4</v>
      </c>
    </row>
    <row r="12" spans="1:8">
      <c r="A12" s="27">
        <v>3</v>
      </c>
      <c r="B12" s="37" t="s">
        <v>70</v>
      </c>
      <c r="C12" s="28" t="str">
        <f t="shared" si="0"/>
        <v>10108-1000</v>
      </c>
      <c r="D12" s="28" t="s">
        <v>43</v>
      </c>
      <c r="E12" s="28" t="s">
        <v>44</v>
      </c>
      <c r="F12" s="29">
        <v>0.155</v>
      </c>
      <c r="G12" s="30" t="s">
        <v>28</v>
      </c>
      <c r="H12" s="31">
        <v>2</v>
      </c>
    </row>
    <row r="13" spans="1:8">
      <c r="A13" s="27">
        <v>2</v>
      </c>
      <c r="B13" s="37" t="s">
        <v>71</v>
      </c>
      <c r="C13" s="28" t="str">
        <f t="shared" si="0"/>
        <v>10410-1002</v>
      </c>
      <c r="D13" s="28" t="s">
        <v>46</v>
      </c>
      <c r="E13" s="28" t="s">
        <v>21</v>
      </c>
      <c r="F13" s="29"/>
      <c r="G13" s="30" t="s">
        <v>18</v>
      </c>
      <c r="H13" s="31">
        <v>1</v>
      </c>
    </row>
    <row r="14" spans="1:8">
      <c r="A14" s="27">
        <v>3</v>
      </c>
      <c r="B14" s="37" t="s">
        <v>67</v>
      </c>
      <c r="C14" s="28" t="str">
        <f t="shared" si="0"/>
        <v>10107-1001</v>
      </c>
      <c r="D14" s="28" t="s">
        <v>36</v>
      </c>
      <c r="E14" s="28" t="s">
        <v>37</v>
      </c>
      <c r="F14" s="29">
        <v>15.43</v>
      </c>
      <c r="G14" s="30" t="s">
        <v>18</v>
      </c>
      <c r="H14" s="31">
        <v>2</v>
      </c>
    </row>
    <row r="15" spans="1:8">
      <c r="A15" s="27">
        <v>3</v>
      </c>
      <c r="B15" s="37" t="s">
        <v>68</v>
      </c>
      <c r="C15" s="28" t="str">
        <f t="shared" si="0"/>
        <v>10800-1003</v>
      </c>
      <c r="D15" s="28" t="s">
        <v>39</v>
      </c>
      <c r="E15" s="28" t="s">
        <v>27</v>
      </c>
      <c r="F15" s="29">
        <v>9.8000000000000004E-2</v>
      </c>
      <c r="G15" s="30" t="s">
        <v>28</v>
      </c>
      <c r="H15" s="31">
        <v>4</v>
      </c>
    </row>
    <row r="16" spans="1:8">
      <c r="A16" s="27">
        <v>3</v>
      </c>
      <c r="B16" s="37" t="s">
        <v>69</v>
      </c>
      <c r="C16" s="28" t="str">
        <f t="shared" si="0"/>
        <v>10800-1004</v>
      </c>
      <c r="D16" s="28" t="s">
        <v>41</v>
      </c>
      <c r="E16" s="28" t="s">
        <v>27</v>
      </c>
      <c r="F16" s="29">
        <v>1.2999999999999999E-2</v>
      </c>
      <c r="G16" s="30" t="s">
        <v>28</v>
      </c>
      <c r="H16" s="31">
        <v>4</v>
      </c>
    </row>
    <row r="17" spans="1:8">
      <c r="A17" s="27">
        <v>3</v>
      </c>
      <c r="B17" s="37" t="s">
        <v>70</v>
      </c>
      <c r="C17" s="28" t="str">
        <f t="shared" si="0"/>
        <v>10108-1000</v>
      </c>
      <c r="D17" s="28" t="s">
        <v>43</v>
      </c>
      <c r="E17" s="28" t="s">
        <v>44</v>
      </c>
      <c r="F17" s="29">
        <v>0.155</v>
      </c>
      <c r="G17" s="30" t="s">
        <v>28</v>
      </c>
      <c r="H17" s="31">
        <v>2</v>
      </c>
    </row>
    <row r="18" spans="1:8">
      <c r="A18" s="27">
        <v>2</v>
      </c>
      <c r="B18" s="37" t="s">
        <v>72</v>
      </c>
      <c r="C18" s="28" t="str">
        <f t="shared" si="0"/>
        <v>10404-1108</v>
      </c>
      <c r="D18" s="28" t="s">
        <v>48</v>
      </c>
      <c r="E18" s="28" t="s">
        <v>49</v>
      </c>
      <c r="F18" s="29">
        <v>2.4500000000000002</v>
      </c>
      <c r="G18" s="30" t="s">
        <v>28</v>
      </c>
      <c r="H18" s="31">
        <v>4</v>
      </c>
    </row>
    <row r="19" spans="1:8">
      <c r="A19" s="27">
        <v>2</v>
      </c>
      <c r="B19" s="37" t="s">
        <v>73</v>
      </c>
      <c r="C19" s="28" t="str">
        <f t="shared" si="0"/>
        <v>10404-1110</v>
      </c>
      <c r="D19" s="28" t="s">
        <v>51</v>
      </c>
      <c r="E19" s="28" t="s">
        <v>27</v>
      </c>
      <c r="F19" s="29">
        <v>0.125</v>
      </c>
      <c r="G19" s="30" t="s">
        <v>28</v>
      </c>
      <c r="H19" s="31">
        <v>4</v>
      </c>
    </row>
    <row r="20" spans="1:8">
      <c r="A20" s="27">
        <v>2</v>
      </c>
      <c r="B20" s="37" t="s">
        <v>74</v>
      </c>
      <c r="C20" s="28" t="str">
        <f t="shared" si="0"/>
        <v>10107-1002</v>
      </c>
      <c r="D20" s="28" t="s">
        <v>53</v>
      </c>
      <c r="E20" s="28" t="s">
        <v>49</v>
      </c>
      <c r="F20" s="29">
        <v>0.254</v>
      </c>
      <c r="G20" s="30" t="s">
        <v>18</v>
      </c>
      <c r="H20" s="31">
        <v>4</v>
      </c>
    </row>
    <row r="21" spans="1:8">
      <c r="A21" s="27">
        <v>2</v>
      </c>
      <c r="B21" s="37" t="s">
        <v>75</v>
      </c>
      <c r="C21" s="28" t="str">
        <f t="shared" si="0"/>
        <v>10404-1114</v>
      </c>
      <c r="D21" s="28" t="s">
        <v>55</v>
      </c>
      <c r="E21" s="28" t="s">
        <v>56</v>
      </c>
      <c r="F21" s="29">
        <v>0.35</v>
      </c>
      <c r="G21" s="30" t="s">
        <v>18</v>
      </c>
      <c r="H21" s="31">
        <v>1</v>
      </c>
    </row>
    <row r="22" spans="1:8">
      <c r="A22" s="27">
        <v>2</v>
      </c>
      <c r="B22" s="37" t="s">
        <v>76</v>
      </c>
      <c r="C22" s="28" t="str">
        <f t="shared" si="0"/>
        <v>10800-1005</v>
      </c>
      <c r="D22" s="28" t="s">
        <v>58</v>
      </c>
      <c r="E22" s="28" t="s">
        <v>27</v>
      </c>
      <c r="F22" s="29">
        <v>6.2E-2</v>
      </c>
      <c r="G22" s="30" t="s">
        <v>28</v>
      </c>
      <c r="H22" s="31">
        <v>3</v>
      </c>
    </row>
    <row r="23" spans="1:8" ht="15.75" thickBot="1">
      <c r="A23" s="32">
        <v>2</v>
      </c>
      <c r="B23" s="37" t="s">
        <v>77</v>
      </c>
      <c r="C23" s="28" t="str">
        <f t="shared" si="0"/>
        <v>10800-1006</v>
      </c>
      <c r="D23" s="33" t="s">
        <v>41</v>
      </c>
      <c r="E23" s="33" t="s">
        <v>27</v>
      </c>
      <c r="F23" s="34">
        <v>1.2999999999999999E-2</v>
      </c>
      <c r="G23" s="35" t="s">
        <v>28</v>
      </c>
      <c r="H23" s="36">
        <v>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A33A-890E-4F48-ADD5-91716357A5EF}">
  <dimension ref="A1:G23"/>
  <sheetViews>
    <sheetView showGridLines="0" workbookViewId="0"/>
  </sheetViews>
  <sheetFormatPr defaultRowHeight="15"/>
  <cols>
    <col min="1" max="1" width="8.7109375" bestFit="1" customWidth="1"/>
    <col min="2" max="2" width="10.28515625" bestFit="1" customWidth="1"/>
    <col min="3" max="3" width="12.28515625" bestFit="1" customWidth="1"/>
    <col min="4" max="4" width="24.140625" bestFit="1" customWidth="1"/>
    <col min="5" max="5" width="17" bestFit="1" customWidth="1"/>
    <col min="6" max="6" width="11.42578125" bestFit="1" customWidth="1"/>
    <col min="7" max="7" width="4.140625" bestFit="1" customWidth="1"/>
  </cols>
  <sheetData>
    <row r="1" spans="1:7">
      <c r="A1" s="45" t="s">
        <v>79</v>
      </c>
      <c r="B1" s="42" t="s">
        <v>78</v>
      </c>
      <c r="C1" s="39" t="s">
        <v>9</v>
      </c>
      <c r="D1" s="39" t="s">
        <v>10</v>
      </c>
      <c r="E1" s="39" t="s">
        <v>11</v>
      </c>
      <c r="F1" s="38" t="s">
        <v>12</v>
      </c>
      <c r="G1" s="38" t="s">
        <v>14</v>
      </c>
    </row>
    <row r="2" spans="1:7">
      <c r="A2" s="27">
        <f>LEN(B2)-LEN(SUBSTITUTE(B2,".",""))</f>
        <v>0</v>
      </c>
      <c r="B2" s="30">
        <v>1</v>
      </c>
      <c r="C2" s="28" t="s">
        <v>15</v>
      </c>
      <c r="D2" s="28" t="s">
        <v>16</v>
      </c>
      <c r="E2" s="28" t="s">
        <v>17</v>
      </c>
      <c r="F2" s="27"/>
      <c r="G2" s="46">
        <v>1</v>
      </c>
    </row>
    <row r="3" spans="1:7">
      <c r="A3" s="27">
        <f t="shared" ref="A3:A23" si="0">LEN(B3)-LEN(SUBSTITUTE(B3,".",""))</f>
        <v>1</v>
      </c>
      <c r="B3" s="30">
        <v>1.1000000000000001</v>
      </c>
      <c r="C3" s="28" t="s">
        <v>19</v>
      </c>
      <c r="D3" s="28" t="s">
        <v>20</v>
      </c>
      <c r="E3" s="28" t="s">
        <v>21</v>
      </c>
      <c r="F3" s="27"/>
      <c r="G3" s="46">
        <v>1</v>
      </c>
    </row>
    <row r="4" spans="1:7">
      <c r="A4" s="27">
        <f t="shared" si="0"/>
        <v>2</v>
      </c>
      <c r="B4" s="30" t="s">
        <v>80</v>
      </c>
      <c r="C4" s="28" t="s">
        <v>22</v>
      </c>
      <c r="D4" s="28" t="s">
        <v>23</v>
      </c>
      <c r="E4" s="28" t="s">
        <v>24</v>
      </c>
      <c r="F4" s="27">
        <v>20</v>
      </c>
      <c r="G4" s="46">
        <v>1</v>
      </c>
    </row>
    <row r="5" spans="1:7">
      <c r="A5" s="27">
        <f t="shared" si="0"/>
        <v>2</v>
      </c>
      <c r="B5" s="30" t="s">
        <v>81</v>
      </c>
      <c r="C5" s="28" t="s">
        <v>25</v>
      </c>
      <c r="D5" s="28" t="s">
        <v>26</v>
      </c>
      <c r="E5" s="28" t="s">
        <v>27</v>
      </c>
      <c r="F5" s="27">
        <v>0.14099999999999999</v>
      </c>
      <c r="G5" s="46">
        <v>4</v>
      </c>
    </row>
    <row r="6" spans="1:7">
      <c r="A6" s="27">
        <f t="shared" si="0"/>
        <v>2</v>
      </c>
      <c r="B6" s="30" t="s">
        <v>82</v>
      </c>
      <c r="C6" s="28" t="s">
        <v>29</v>
      </c>
      <c r="D6" s="28" t="s">
        <v>30</v>
      </c>
      <c r="E6" s="28" t="s">
        <v>27</v>
      </c>
      <c r="F6" s="27">
        <v>3.2000000000000001E-2</v>
      </c>
      <c r="G6" s="46">
        <v>4</v>
      </c>
    </row>
    <row r="7" spans="1:7">
      <c r="A7" s="27">
        <f t="shared" si="0"/>
        <v>1</v>
      </c>
      <c r="B7" s="30">
        <v>1.2</v>
      </c>
      <c r="C7" s="28" t="s">
        <v>31</v>
      </c>
      <c r="D7" s="28" t="s">
        <v>32</v>
      </c>
      <c r="E7" s="28" t="s">
        <v>21</v>
      </c>
      <c r="F7" s="27"/>
      <c r="G7" s="46">
        <v>4</v>
      </c>
    </row>
    <row r="8" spans="1:7">
      <c r="A8" s="27">
        <f t="shared" si="0"/>
        <v>2</v>
      </c>
      <c r="B8" s="30" t="s">
        <v>83</v>
      </c>
      <c r="C8" s="28" t="s">
        <v>33</v>
      </c>
      <c r="D8" s="28" t="s">
        <v>34</v>
      </c>
      <c r="E8" s="28" t="s">
        <v>21</v>
      </c>
      <c r="F8" s="27"/>
      <c r="G8" s="46">
        <v>2</v>
      </c>
    </row>
    <row r="9" spans="1:7">
      <c r="A9" s="27">
        <f t="shared" si="0"/>
        <v>3</v>
      </c>
      <c r="B9" s="30" t="s">
        <v>84</v>
      </c>
      <c r="C9" s="28" t="s">
        <v>35</v>
      </c>
      <c r="D9" s="28" t="s">
        <v>36</v>
      </c>
      <c r="E9" s="28" t="s">
        <v>37</v>
      </c>
      <c r="F9" s="27">
        <v>15.43</v>
      </c>
      <c r="G9" s="46">
        <v>2</v>
      </c>
    </row>
    <row r="10" spans="1:7">
      <c r="A10" s="27">
        <f t="shared" si="0"/>
        <v>3</v>
      </c>
      <c r="B10" s="30" t="s">
        <v>85</v>
      </c>
      <c r="C10" s="28" t="s">
        <v>38</v>
      </c>
      <c r="D10" s="28" t="s">
        <v>39</v>
      </c>
      <c r="E10" s="28" t="s">
        <v>27</v>
      </c>
      <c r="F10" s="27">
        <v>9.8000000000000004E-2</v>
      </c>
      <c r="G10" s="46">
        <v>4</v>
      </c>
    </row>
    <row r="11" spans="1:7">
      <c r="A11" s="27">
        <f t="shared" si="0"/>
        <v>3</v>
      </c>
      <c r="B11" s="30" t="s">
        <v>86</v>
      </c>
      <c r="C11" s="28" t="s">
        <v>40</v>
      </c>
      <c r="D11" s="28" t="s">
        <v>41</v>
      </c>
      <c r="E11" s="28" t="s">
        <v>27</v>
      </c>
      <c r="F11" s="27">
        <v>1.2999999999999999E-2</v>
      </c>
      <c r="G11" s="46">
        <v>4</v>
      </c>
    </row>
    <row r="12" spans="1:7">
      <c r="A12" s="27">
        <f t="shared" si="0"/>
        <v>3</v>
      </c>
      <c r="B12" s="30" t="s">
        <v>87</v>
      </c>
      <c r="C12" s="28" t="s">
        <v>42</v>
      </c>
      <c r="D12" s="28" t="s">
        <v>43</v>
      </c>
      <c r="E12" s="28" t="s">
        <v>44</v>
      </c>
      <c r="F12" s="27">
        <v>0.155</v>
      </c>
      <c r="G12" s="46">
        <v>2</v>
      </c>
    </row>
    <row r="13" spans="1:7">
      <c r="A13" s="27">
        <f t="shared" si="0"/>
        <v>2</v>
      </c>
      <c r="B13" s="30" t="s">
        <v>88</v>
      </c>
      <c r="C13" s="28" t="s">
        <v>45</v>
      </c>
      <c r="D13" s="28" t="s">
        <v>46</v>
      </c>
      <c r="E13" s="28" t="s">
        <v>21</v>
      </c>
      <c r="F13" s="27"/>
      <c r="G13" s="46">
        <v>1</v>
      </c>
    </row>
    <row r="14" spans="1:7">
      <c r="A14" s="27">
        <f t="shared" si="0"/>
        <v>3</v>
      </c>
      <c r="B14" s="30" t="s">
        <v>89</v>
      </c>
      <c r="C14" s="28" t="s">
        <v>35</v>
      </c>
      <c r="D14" s="28" t="s">
        <v>36</v>
      </c>
      <c r="E14" s="28" t="s">
        <v>37</v>
      </c>
      <c r="F14" s="27">
        <v>15.43</v>
      </c>
      <c r="G14" s="46">
        <v>2</v>
      </c>
    </row>
    <row r="15" spans="1:7">
      <c r="A15" s="27">
        <f t="shared" si="0"/>
        <v>3</v>
      </c>
      <c r="B15" s="30" t="s">
        <v>90</v>
      </c>
      <c r="C15" s="28" t="s">
        <v>38</v>
      </c>
      <c r="D15" s="28" t="s">
        <v>39</v>
      </c>
      <c r="E15" s="28" t="s">
        <v>27</v>
      </c>
      <c r="F15" s="27">
        <v>9.8000000000000004E-2</v>
      </c>
      <c r="G15" s="46">
        <v>4</v>
      </c>
    </row>
    <row r="16" spans="1:7">
      <c r="A16" s="27">
        <f t="shared" si="0"/>
        <v>3</v>
      </c>
      <c r="B16" s="30" t="s">
        <v>91</v>
      </c>
      <c r="C16" s="28" t="s">
        <v>40</v>
      </c>
      <c r="D16" s="28" t="s">
        <v>41</v>
      </c>
      <c r="E16" s="28" t="s">
        <v>27</v>
      </c>
      <c r="F16" s="27">
        <v>1.2999999999999999E-2</v>
      </c>
      <c r="G16" s="46">
        <v>4</v>
      </c>
    </row>
    <row r="17" spans="1:7">
      <c r="A17" s="27">
        <f t="shared" si="0"/>
        <v>3</v>
      </c>
      <c r="B17" s="30" t="s">
        <v>92</v>
      </c>
      <c r="C17" s="28" t="s">
        <v>42</v>
      </c>
      <c r="D17" s="28" t="s">
        <v>43</v>
      </c>
      <c r="E17" s="28" t="s">
        <v>44</v>
      </c>
      <c r="F17" s="27">
        <v>0.155</v>
      </c>
      <c r="G17" s="46">
        <v>2</v>
      </c>
    </row>
    <row r="18" spans="1:7">
      <c r="A18" s="27">
        <f t="shared" si="0"/>
        <v>2</v>
      </c>
      <c r="B18" s="30" t="s">
        <v>93</v>
      </c>
      <c r="C18" s="28" t="s">
        <v>47</v>
      </c>
      <c r="D18" s="28" t="s">
        <v>48</v>
      </c>
      <c r="E18" s="28" t="s">
        <v>49</v>
      </c>
      <c r="F18" s="27">
        <v>2.4500000000000002</v>
      </c>
      <c r="G18" s="46">
        <v>4</v>
      </c>
    </row>
    <row r="19" spans="1:7">
      <c r="A19" s="27">
        <f t="shared" si="0"/>
        <v>2</v>
      </c>
      <c r="B19" s="30" t="s">
        <v>94</v>
      </c>
      <c r="C19" s="28" t="s">
        <v>50</v>
      </c>
      <c r="D19" s="28" t="s">
        <v>51</v>
      </c>
      <c r="E19" s="28" t="s">
        <v>27</v>
      </c>
      <c r="F19" s="27">
        <v>0.125</v>
      </c>
      <c r="G19" s="46">
        <v>4</v>
      </c>
    </row>
    <row r="20" spans="1:7">
      <c r="A20" s="27">
        <f t="shared" si="0"/>
        <v>2</v>
      </c>
      <c r="B20" s="30" t="s">
        <v>95</v>
      </c>
      <c r="C20" s="28" t="s">
        <v>52</v>
      </c>
      <c r="D20" s="28" t="s">
        <v>53</v>
      </c>
      <c r="E20" s="28" t="s">
        <v>49</v>
      </c>
      <c r="F20" s="27">
        <v>0.254</v>
      </c>
      <c r="G20" s="46">
        <v>4</v>
      </c>
    </row>
    <row r="21" spans="1:7">
      <c r="A21" s="27">
        <f t="shared" si="0"/>
        <v>2</v>
      </c>
      <c r="B21" s="30" t="s">
        <v>96</v>
      </c>
      <c r="C21" s="28" t="s">
        <v>54</v>
      </c>
      <c r="D21" s="28" t="s">
        <v>55</v>
      </c>
      <c r="E21" s="28" t="s">
        <v>56</v>
      </c>
      <c r="F21" s="27">
        <v>0.35</v>
      </c>
      <c r="G21" s="46">
        <v>1</v>
      </c>
    </row>
    <row r="22" spans="1:7">
      <c r="A22" s="27">
        <f t="shared" si="0"/>
        <v>2</v>
      </c>
      <c r="B22" s="30" t="s">
        <v>97</v>
      </c>
      <c r="C22" s="28" t="s">
        <v>57</v>
      </c>
      <c r="D22" s="28" t="s">
        <v>58</v>
      </c>
      <c r="E22" s="28" t="s">
        <v>27</v>
      </c>
      <c r="F22" s="27">
        <v>6.2E-2</v>
      </c>
      <c r="G22" s="46">
        <v>3</v>
      </c>
    </row>
    <row r="23" spans="1:7" ht="15.75" thickBot="1">
      <c r="A23" s="27">
        <f t="shared" si="0"/>
        <v>2</v>
      </c>
      <c r="B23" s="35" t="s">
        <v>98</v>
      </c>
      <c r="C23" s="33" t="s">
        <v>59</v>
      </c>
      <c r="D23" s="33" t="s">
        <v>41</v>
      </c>
      <c r="E23" s="33" t="s">
        <v>27</v>
      </c>
      <c r="F23" s="32">
        <v>1.2999999999999999E-2</v>
      </c>
      <c r="G23" s="47">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1FBE-F45B-45B0-A2ED-83C40331DA6F}">
  <dimension ref="A1:E23"/>
  <sheetViews>
    <sheetView showGridLines="0" workbookViewId="0"/>
  </sheetViews>
  <sheetFormatPr defaultRowHeight="15"/>
  <cols>
    <col min="1" max="1" width="34.85546875" bestFit="1" customWidth="1"/>
    <col min="2" max="2" width="4.140625" bestFit="1" customWidth="1"/>
    <col min="4" max="4" width="10.7109375" bestFit="1" customWidth="1"/>
    <col min="5" max="5" width="24.140625" bestFit="1" customWidth="1"/>
    <col min="6" max="6" width="13" customWidth="1"/>
  </cols>
  <sheetData>
    <row r="1" spans="1:5">
      <c r="A1" s="40" t="s">
        <v>101</v>
      </c>
      <c r="B1" s="48" t="s">
        <v>14</v>
      </c>
      <c r="D1" s="45" t="s">
        <v>120</v>
      </c>
      <c r="E1" s="45" t="s">
        <v>121</v>
      </c>
    </row>
    <row r="2" spans="1:5">
      <c r="A2" s="37" t="s">
        <v>102</v>
      </c>
      <c r="B2" s="31">
        <v>1</v>
      </c>
      <c r="D2" s="37" t="str">
        <f>LEFT(A2,FIND(",",A2)-1)</f>
        <v>10420-1001</v>
      </c>
      <c r="E2" s="37" t="str">
        <f>RIGHT(A2,LEN(A2)-FIND(",",A2))</f>
        <v>Trailer</v>
      </c>
    </row>
    <row r="3" spans="1:5">
      <c r="A3" s="37" t="s">
        <v>103</v>
      </c>
      <c r="B3" s="31">
        <v>1</v>
      </c>
      <c r="D3" s="37" t="str">
        <f t="shared" ref="D3:D23" si="0">LEFT(A3,FIND(",",A3)-1)</f>
        <v>10112-1001</v>
      </c>
      <c r="E3" s="37" t="str">
        <f t="shared" ref="E3:E23" si="1">RIGHT(A3,LEN(A3)-FIND(",",A3))</f>
        <v>Chassis</v>
      </c>
    </row>
    <row r="4" spans="1:5">
      <c r="A4" s="37" t="s">
        <v>104</v>
      </c>
      <c r="B4" s="31">
        <v>1</v>
      </c>
      <c r="D4" s="37" t="str">
        <f t="shared" si="0"/>
        <v>10409-1001</v>
      </c>
      <c r="E4" s="37" t="str">
        <f t="shared" si="1"/>
        <v>Wooden board,2400x1200</v>
      </c>
    </row>
    <row r="5" spans="1:5">
      <c r="A5" s="37" t="s">
        <v>105</v>
      </c>
      <c r="B5" s="31">
        <v>4</v>
      </c>
      <c r="D5" s="37" t="str">
        <f t="shared" si="0"/>
        <v>10800-1001</v>
      </c>
      <c r="E5" s="37" t="str">
        <f t="shared" si="1"/>
        <v>Bolt,M16x70</v>
      </c>
    </row>
    <row r="6" spans="1:5">
      <c r="A6" s="37" t="s">
        <v>106</v>
      </c>
      <c r="B6" s="31">
        <v>4</v>
      </c>
      <c r="D6" s="37" t="str">
        <f t="shared" si="0"/>
        <v>10800-1002</v>
      </c>
      <c r="E6" s="37" t="str">
        <f t="shared" si="1"/>
        <v>Nut,M16</v>
      </c>
    </row>
    <row r="7" spans="1:5">
      <c r="A7" s="37" t="s">
        <v>107</v>
      </c>
      <c r="B7" s="31">
        <v>4</v>
      </c>
      <c r="D7" s="37" t="str">
        <f t="shared" si="0"/>
        <v>10410-1001</v>
      </c>
      <c r="E7" s="37" t="str">
        <f t="shared" si="1"/>
        <v>Wheel Assembly</v>
      </c>
    </row>
    <row r="8" spans="1:5">
      <c r="A8" s="37" t="s">
        <v>108</v>
      </c>
      <c r="B8" s="31">
        <v>2</v>
      </c>
      <c r="D8" s="37" t="str">
        <f t="shared" si="0"/>
        <v>10410-1003</v>
      </c>
      <c r="E8" s="37" t="str">
        <f t="shared" si="1"/>
        <v>Side Piece</v>
      </c>
    </row>
    <row r="9" spans="1:5">
      <c r="A9" s="37" t="s">
        <v>109</v>
      </c>
      <c r="B9" s="31">
        <v>2</v>
      </c>
      <c r="D9" s="37" t="str">
        <f t="shared" si="0"/>
        <v>10107-1001</v>
      </c>
      <c r="E9" s="37" t="str">
        <f t="shared" si="1"/>
        <v>Steel Profile 180x8</v>
      </c>
    </row>
    <row r="10" spans="1:5">
      <c r="A10" s="37" t="s">
        <v>110</v>
      </c>
      <c r="B10" s="31">
        <v>4</v>
      </c>
      <c r="D10" s="37" t="str">
        <f t="shared" si="0"/>
        <v>10800-1003</v>
      </c>
      <c r="E10" s="37" t="str">
        <f t="shared" si="1"/>
        <v>Bolt,M12x90</v>
      </c>
    </row>
    <row r="11" spans="1:5">
      <c r="A11" s="37" t="s">
        <v>111</v>
      </c>
      <c r="B11" s="31">
        <v>4</v>
      </c>
      <c r="D11" s="37" t="str">
        <f t="shared" si="0"/>
        <v>10800-1004</v>
      </c>
      <c r="E11" s="37" t="str">
        <f t="shared" si="1"/>
        <v>Nut,M12</v>
      </c>
    </row>
    <row r="12" spans="1:5">
      <c r="A12" s="37" t="s">
        <v>112</v>
      </c>
      <c r="B12" s="31">
        <v>2</v>
      </c>
      <c r="D12" s="37" t="str">
        <f t="shared" si="0"/>
        <v>10108-1000</v>
      </c>
      <c r="E12" s="37" t="str">
        <f t="shared" si="1"/>
        <v>Cap,Plastic</v>
      </c>
    </row>
    <row r="13" spans="1:5">
      <c r="A13" s="37" t="s">
        <v>113</v>
      </c>
      <c r="B13" s="31">
        <v>1</v>
      </c>
      <c r="D13" s="37" t="str">
        <f t="shared" si="0"/>
        <v>10410-1002</v>
      </c>
      <c r="E13" s="37" t="str">
        <f t="shared" si="1"/>
        <v>Top piece</v>
      </c>
    </row>
    <row r="14" spans="1:5">
      <c r="A14" s="37" t="s">
        <v>109</v>
      </c>
      <c r="B14" s="31">
        <v>2</v>
      </c>
      <c r="D14" s="37" t="str">
        <f t="shared" si="0"/>
        <v>10107-1001</v>
      </c>
      <c r="E14" s="37" t="str">
        <f t="shared" si="1"/>
        <v>Steel Profile 180x8</v>
      </c>
    </row>
    <row r="15" spans="1:5">
      <c r="A15" s="37" t="s">
        <v>110</v>
      </c>
      <c r="B15" s="31">
        <v>4</v>
      </c>
      <c r="D15" s="37" t="str">
        <f t="shared" si="0"/>
        <v>10800-1003</v>
      </c>
      <c r="E15" s="37" t="str">
        <f t="shared" si="1"/>
        <v>Bolt,M12x90</v>
      </c>
    </row>
    <row r="16" spans="1:5">
      <c r="A16" s="37" t="s">
        <v>111</v>
      </c>
      <c r="B16" s="31">
        <v>4</v>
      </c>
      <c r="D16" s="37" t="str">
        <f t="shared" si="0"/>
        <v>10800-1004</v>
      </c>
      <c r="E16" s="37" t="str">
        <f t="shared" si="1"/>
        <v>Nut,M12</v>
      </c>
    </row>
    <row r="17" spans="1:5">
      <c r="A17" s="37" t="s">
        <v>112</v>
      </c>
      <c r="B17" s="31">
        <v>2</v>
      </c>
      <c r="D17" s="37" t="str">
        <f t="shared" si="0"/>
        <v>10108-1000</v>
      </c>
      <c r="E17" s="37" t="str">
        <f t="shared" si="1"/>
        <v>Cap,Plastic</v>
      </c>
    </row>
    <row r="18" spans="1:5">
      <c r="A18" s="37" t="s">
        <v>114</v>
      </c>
      <c r="B18" s="31">
        <v>4</v>
      </c>
      <c r="D18" s="37" t="str">
        <f t="shared" si="0"/>
        <v>10404-1108</v>
      </c>
      <c r="E18" s="37" t="str">
        <f t="shared" si="1"/>
        <v>Wheel,120 mm</v>
      </c>
    </row>
    <row r="19" spans="1:5">
      <c r="A19" s="37" t="s">
        <v>115</v>
      </c>
      <c r="B19" s="31">
        <v>4</v>
      </c>
      <c r="D19" s="37" t="str">
        <f t="shared" si="0"/>
        <v>10404-1110</v>
      </c>
      <c r="E19" s="37" t="str">
        <f t="shared" si="1"/>
        <v>Ball Bearing</v>
      </c>
    </row>
    <row r="20" spans="1:5">
      <c r="A20" s="37" t="s">
        <v>116</v>
      </c>
      <c r="B20" s="31">
        <v>4</v>
      </c>
      <c r="D20" s="37" t="str">
        <f t="shared" si="0"/>
        <v>10107-1002</v>
      </c>
      <c r="E20" s="37" t="str">
        <f t="shared" si="1"/>
        <v>Wheel Shaft,Dia 50</v>
      </c>
    </row>
    <row r="21" spans="1:5">
      <c r="A21" s="37" t="s">
        <v>117</v>
      </c>
      <c r="B21" s="31">
        <v>1</v>
      </c>
      <c r="D21" s="37" t="str">
        <f t="shared" si="0"/>
        <v>10404-1114</v>
      </c>
      <c r="E21" s="37" t="str">
        <f t="shared" si="1"/>
        <v>Frame</v>
      </c>
    </row>
    <row r="22" spans="1:5">
      <c r="A22" s="37" t="s">
        <v>118</v>
      </c>
      <c r="B22" s="31">
        <v>3</v>
      </c>
      <c r="D22" s="37" t="str">
        <f t="shared" si="0"/>
        <v>10800-1005</v>
      </c>
      <c r="E22" s="37" t="str">
        <f t="shared" si="1"/>
        <v>Bolt,M12x50</v>
      </c>
    </row>
    <row r="23" spans="1:5" ht="15.75" thickBot="1">
      <c r="A23" s="37" t="s">
        <v>119</v>
      </c>
      <c r="B23" s="36">
        <v>3</v>
      </c>
      <c r="D23" s="37" t="str">
        <f t="shared" si="0"/>
        <v>10800-1006</v>
      </c>
      <c r="E23" s="37" t="str">
        <f t="shared" si="1"/>
        <v>Nut,M12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46D5-4059-4AF8-B653-8C3267C46E6F}">
  <dimension ref="A1:H23"/>
  <sheetViews>
    <sheetView showGridLines="0" workbookViewId="0"/>
  </sheetViews>
  <sheetFormatPr defaultRowHeight="15"/>
  <cols>
    <col min="1" max="1" width="10.5703125" bestFit="1" customWidth="1"/>
    <col min="2" max="2" width="12.28515625" bestFit="1" customWidth="1"/>
    <col min="3" max="3" width="21.42578125" bestFit="1" customWidth="1"/>
    <col min="4" max="4" width="24.140625" bestFit="1" customWidth="1"/>
    <col min="5" max="5" width="17" bestFit="1" customWidth="1"/>
    <col min="6" max="6" width="12.85546875" bestFit="1" customWidth="1"/>
    <col min="7" max="7" width="10.140625" bestFit="1" customWidth="1"/>
    <col min="8" max="8" width="4.140625" bestFit="1" customWidth="1"/>
  </cols>
  <sheetData>
    <row r="1" spans="1:8">
      <c r="A1" s="38" t="s">
        <v>8</v>
      </c>
      <c r="B1" s="40" t="s">
        <v>9</v>
      </c>
      <c r="C1" s="45" t="s">
        <v>100</v>
      </c>
      <c r="D1" s="39" t="s">
        <v>10</v>
      </c>
      <c r="E1" s="39" t="s">
        <v>11</v>
      </c>
      <c r="F1" s="41" t="s">
        <v>12</v>
      </c>
      <c r="G1" s="42" t="s">
        <v>13</v>
      </c>
      <c r="H1" s="43" t="s">
        <v>14</v>
      </c>
    </row>
    <row r="2" spans="1:8">
      <c r="A2" s="27">
        <v>0</v>
      </c>
      <c r="B2" s="37" t="s">
        <v>15</v>
      </c>
      <c r="C2" s="37" t="str" cm="1">
        <f t="array" ref="C2">IFERROR(LOOKUP(2,1/($A$2:A2=A2-1),$B$2:B2),"-")</f>
        <v>-</v>
      </c>
      <c r="D2" s="28" t="s">
        <v>16</v>
      </c>
      <c r="E2" s="28" t="s">
        <v>17</v>
      </c>
      <c r="F2" s="29"/>
      <c r="G2" s="30" t="s">
        <v>18</v>
      </c>
      <c r="H2" s="31">
        <v>1</v>
      </c>
    </row>
    <row r="3" spans="1:8">
      <c r="A3" s="27">
        <v>1</v>
      </c>
      <c r="B3" s="37" t="s">
        <v>19</v>
      </c>
      <c r="C3" s="37" t="str" cm="1">
        <f t="array" ref="C3">IFERROR(LOOKUP(2,1/($A$2:A3=A3-1),$B$2:B3),"-")</f>
        <v>10420-1001</v>
      </c>
      <c r="D3" s="28" t="s">
        <v>20</v>
      </c>
      <c r="E3" s="28" t="s">
        <v>21</v>
      </c>
      <c r="F3" s="29"/>
      <c r="G3" s="30" t="s">
        <v>18</v>
      </c>
      <c r="H3" s="31">
        <v>1</v>
      </c>
    </row>
    <row r="4" spans="1:8">
      <c r="A4" s="27">
        <v>2</v>
      </c>
      <c r="B4" s="37" t="s">
        <v>22</v>
      </c>
      <c r="C4" s="37" t="str" cm="1">
        <f t="array" ref="C4">IFERROR(LOOKUP(2,1/($A$2:A4=A4-1),$B$2:B4),"-")</f>
        <v>10112-1001</v>
      </c>
      <c r="D4" s="28" t="s">
        <v>23</v>
      </c>
      <c r="E4" s="28" t="s">
        <v>24</v>
      </c>
      <c r="F4" s="29">
        <v>20</v>
      </c>
      <c r="G4" s="30" t="s">
        <v>18</v>
      </c>
      <c r="H4" s="31">
        <v>1</v>
      </c>
    </row>
    <row r="5" spans="1:8">
      <c r="A5" s="27">
        <v>2</v>
      </c>
      <c r="B5" s="37" t="s">
        <v>25</v>
      </c>
      <c r="C5" s="37" t="str" cm="1">
        <f t="array" ref="C5">IFERROR(LOOKUP(2,1/($A$2:A5=A5-1),$B$2:B5),"-")</f>
        <v>10112-1001</v>
      </c>
      <c r="D5" s="28" t="s">
        <v>26</v>
      </c>
      <c r="E5" s="28" t="s">
        <v>27</v>
      </c>
      <c r="F5" s="29">
        <v>0.14099999999999999</v>
      </c>
      <c r="G5" s="30" t="s">
        <v>28</v>
      </c>
      <c r="H5" s="31">
        <v>4</v>
      </c>
    </row>
    <row r="6" spans="1:8">
      <c r="A6" s="27">
        <v>2</v>
      </c>
      <c r="B6" s="37" t="s">
        <v>29</v>
      </c>
      <c r="C6" s="37" t="str" cm="1">
        <f t="array" ref="C6">IFERROR(LOOKUP(2,1/($A$2:A6=A6-1),$B$2:B6),"-")</f>
        <v>10112-1001</v>
      </c>
      <c r="D6" s="28" t="s">
        <v>30</v>
      </c>
      <c r="E6" s="28" t="s">
        <v>27</v>
      </c>
      <c r="F6" s="29">
        <v>3.2000000000000001E-2</v>
      </c>
      <c r="G6" s="30" t="s">
        <v>28</v>
      </c>
      <c r="H6" s="31">
        <v>4</v>
      </c>
    </row>
    <row r="7" spans="1:8">
      <c r="A7" s="27">
        <v>1</v>
      </c>
      <c r="B7" s="37" t="s">
        <v>31</v>
      </c>
      <c r="C7" s="37" t="str" cm="1">
        <f t="array" ref="C7">IFERROR(LOOKUP(2,1/($A$2:A7=A7-1),$B$2:B7),"-")</f>
        <v>10420-1001</v>
      </c>
      <c r="D7" s="28" t="s">
        <v>32</v>
      </c>
      <c r="E7" s="28" t="s">
        <v>21</v>
      </c>
      <c r="F7" s="29"/>
      <c r="G7" s="30" t="s">
        <v>18</v>
      </c>
      <c r="H7" s="31">
        <v>4</v>
      </c>
    </row>
    <row r="8" spans="1:8">
      <c r="A8" s="27">
        <v>2</v>
      </c>
      <c r="B8" s="37" t="s">
        <v>33</v>
      </c>
      <c r="C8" s="37" t="str" cm="1">
        <f t="array" ref="C8">IFERROR(LOOKUP(2,1/($A$2:A8=A8-1),$B$2:B8),"-")</f>
        <v>10410-1001</v>
      </c>
      <c r="D8" s="28" t="s">
        <v>34</v>
      </c>
      <c r="E8" s="28" t="s">
        <v>21</v>
      </c>
      <c r="F8" s="29"/>
      <c r="G8" s="30" t="s">
        <v>18</v>
      </c>
      <c r="H8" s="31">
        <v>2</v>
      </c>
    </row>
    <row r="9" spans="1:8">
      <c r="A9" s="27">
        <v>3</v>
      </c>
      <c r="B9" s="37" t="s">
        <v>35</v>
      </c>
      <c r="C9" s="37" t="str" cm="1">
        <f t="array" ref="C9">IFERROR(LOOKUP(2,1/($A$2:A9=A9-1),$B$2:B9),"-")</f>
        <v>10410-1003</v>
      </c>
      <c r="D9" s="28" t="s">
        <v>36</v>
      </c>
      <c r="E9" s="28" t="s">
        <v>37</v>
      </c>
      <c r="F9" s="29">
        <v>15.43</v>
      </c>
      <c r="G9" s="30" t="s">
        <v>18</v>
      </c>
      <c r="H9" s="31">
        <v>2</v>
      </c>
    </row>
    <row r="10" spans="1:8">
      <c r="A10" s="27">
        <v>3</v>
      </c>
      <c r="B10" s="37" t="s">
        <v>38</v>
      </c>
      <c r="C10" s="37" t="str" cm="1">
        <f t="array" ref="C10">IFERROR(LOOKUP(2,1/($A$2:A10=A10-1),$B$2:B10),"-")</f>
        <v>10410-1003</v>
      </c>
      <c r="D10" s="28" t="s">
        <v>39</v>
      </c>
      <c r="E10" s="28" t="s">
        <v>27</v>
      </c>
      <c r="F10" s="29">
        <v>9.8000000000000004E-2</v>
      </c>
      <c r="G10" s="30" t="s">
        <v>28</v>
      </c>
      <c r="H10" s="31">
        <v>4</v>
      </c>
    </row>
    <row r="11" spans="1:8">
      <c r="A11" s="27">
        <v>3</v>
      </c>
      <c r="B11" s="37" t="s">
        <v>40</v>
      </c>
      <c r="C11" s="37" t="str" cm="1">
        <f t="array" ref="C11">IFERROR(LOOKUP(2,1/($A$2:A11=A11-1),$B$2:B11),"-")</f>
        <v>10410-1003</v>
      </c>
      <c r="D11" s="28" t="s">
        <v>41</v>
      </c>
      <c r="E11" s="28" t="s">
        <v>27</v>
      </c>
      <c r="F11" s="29">
        <v>1.2999999999999999E-2</v>
      </c>
      <c r="G11" s="30" t="s">
        <v>28</v>
      </c>
      <c r="H11" s="31">
        <v>4</v>
      </c>
    </row>
    <row r="12" spans="1:8">
      <c r="A12" s="27">
        <v>3</v>
      </c>
      <c r="B12" s="37" t="s">
        <v>42</v>
      </c>
      <c r="C12" s="37" t="str" cm="1">
        <f t="array" ref="C12">IFERROR(LOOKUP(2,1/($A$2:A12=A12-1),$B$2:B12),"-")</f>
        <v>10410-1003</v>
      </c>
      <c r="D12" s="28" t="s">
        <v>43</v>
      </c>
      <c r="E12" s="28" t="s">
        <v>44</v>
      </c>
      <c r="F12" s="29">
        <v>0.155</v>
      </c>
      <c r="G12" s="30" t="s">
        <v>28</v>
      </c>
      <c r="H12" s="31">
        <v>2</v>
      </c>
    </row>
    <row r="13" spans="1:8">
      <c r="A13" s="27">
        <v>2</v>
      </c>
      <c r="B13" s="37" t="s">
        <v>45</v>
      </c>
      <c r="C13" s="37" t="str" cm="1">
        <f t="array" ref="C13">IFERROR(LOOKUP(2,1/($A$2:A13=A13-1),$B$2:B13),"-")</f>
        <v>10410-1001</v>
      </c>
      <c r="D13" s="28" t="s">
        <v>46</v>
      </c>
      <c r="E13" s="28" t="s">
        <v>21</v>
      </c>
      <c r="F13" s="29"/>
      <c r="G13" s="30" t="s">
        <v>18</v>
      </c>
      <c r="H13" s="31">
        <v>1</v>
      </c>
    </row>
    <row r="14" spans="1:8">
      <c r="A14" s="27">
        <v>3</v>
      </c>
      <c r="B14" s="37" t="s">
        <v>35</v>
      </c>
      <c r="C14" s="37" t="str" cm="1">
        <f t="array" ref="C14">IFERROR(LOOKUP(2,1/($A$2:A14=A14-1),$B$2:B14),"-")</f>
        <v>10410-1002</v>
      </c>
      <c r="D14" s="28" t="s">
        <v>36</v>
      </c>
      <c r="E14" s="28" t="s">
        <v>37</v>
      </c>
      <c r="F14" s="29">
        <v>15.43</v>
      </c>
      <c r="G14" s="30" t="s">
        <v>18</v>
      </c>
      <c r="H14" s="31">
        <v>2</v>
      </c>
    </row>
    <row r="15" spans="1:8">
      <c r="A15" s="27">
        <v>3</v>
      </c>
      <c r="B15" s="37" t="s">
        <v>38</v>
      </c>
      <c r="C15" s="37" t="str" cm="1">
        <f t="array" ref="C15">IFERROR(LOOKUP(2,1/($A$2:A15=A15-1),$B$2:B15),"-")</f>
        <v>10410-1002</v>
      </c>
      <c r="D15" s="28" t="s">
        <v>39</v>
      </c>
      <c r="E15" s="28" t="s">
        <v>27</v>
      </c>
      <c r="F15" s="29">
        <v>9.8000000000000004E-2</v>
      </c>
      <c r="G15" s="30" t="s">
        <v>28</v>
      </c>
      <c r="H15" s="31">
        <v>4</v>
      </c>
    </row>
    <row r="16" spans="1:8">
      <c r="A16" s="27">
        <v>3</v>
      </c>
      <c r="B16" s="37" t="s">
        <v>40</v>
      </c>
      <c r="C16" s="37" t="str" cm="1">
        <f t="array" ref="C16">IFERROR(LOOKUP(2,1/($A$2:A16=A16-1),$B$2:B16),"-")</f>
        <v>10410-1002</v>
      </c>
      <c r="D16" s="28" t="s">
        <v>41</v>
      </c>
      <c r="E16" s="28" t="s">
        <v>27</v>
      </c>
      <c r="F16" s="29">
        <v>1.2999999999999999E-2</v>
      </c>
      <c r="G16" s="30" t="s">
        <v>28</v>
      </c>
      <c r="H16" s="31">
        <v>4</v>
      </c>
    </row>
    <row r="17" spans="1:8">
      <c r="A17" s="27">
        <v>3</v>
      </c>
      <c r="B17" s="37" t="s">
        <v>42</v>
      </c>
      <c r="C17" s="37" t="str" cm="1">
        <f t="array" ref="C17">IFERROR(LOOKUP(2,1/($A$2:A17=A17-1),$B$2:B17),"-")</f>
        <v>10410-1002</v>
      </c>
      <c r="D17" s="28" t="s">
        <v>43</v>
      </c>
      <c r="E17" s="28" t="s">
        <v>44</v>
      </c>
      <c r="F17" s="29">
        <v>0.155</v>
      </c>
      <c r="G17" s="30" t="s">
        <v>28</v>
      </c>
      <c r="H17" s="31">
        <v>2</v>
      </c>
    </row>
    <row r="18" spans="1:8">
      <c r="A18" s="27">
        <v>2</v>
      </c>
      <c r="B18" s="37" t="s">
        <v>47</v>
      </c>
      <c r="C18" s="37" t="str" cm="1">
        <f t="array" ref="C18">IFERROR(LOOKUP(2,1/($A$2:A18=A18-1),$B$2:B18),"-")</f>
        <v>10410-1001</v>
      </c>
      <c r="D18" s="28" t="s">
        <v>48</v>
      </c>
      <c r="E18" s="28" t="s">
        <v>49</v>
      </c>
      <c r="F18" s="29">
        <v>2.4500000000000002</v>
      </c>
      <c r="G18" s="30" t="s">
        <v>28</v>
      </c>
      <c r="H18" s="31">
        <v>4</v>
      </c>
    </row>
    <row r="19" spans="1:8">
      <c r="A19" s="27">
        <v>2</v>
      </c>
      <c r="B19" s="37" t="s">
        <v>50</v>
      </c>
      <c r="C19" s="37" t="str" cm="1">
        <f t="array" ref="C19">IFERROR(LOOKUP(2,1/($A$2:A19=A19-1),$B$2:B19),"-")</f>
        <v>10410-1001</v>
      </c>
      <c r="D19" s="28" t="s">
        <v>51</v>
      </c>
      <c r="E19" s="28" t="s">
        <v>27</v>
      </c>
      <c r="F19" s="29">
        <v>0.125</v>
      </c>
      <c r="G19" s="30" t="s">
        <v>28</v>
      </c>
      <c r="H19" s="31">
        <v>4</v>
      </c>
    </row>
    <row r="20" spans="1:8">
      <c r="A20" s="27">
        <v>2</v>
      </c>
      <c r="B20" s="37" t="s">
        <v>52</v>
      </c>
      <c r="C20" s="37" t="str" cm="1">
        <f t="array" ref="C20">IFERROR(LOOKUP(2,1/($A$2:A20=A20-1),$B$2:B20),"-")</f>
        <v>10410-1001</v>
      </c>
      <c r="D20" s="28" t="s">
        <v>53</v>
      </c>
      <c r="E20" s="28" t="s">
        <v>49</v>
      </c>
      <c r="F20" s="29">
        <v>0.254</v>
      </c>
      <c r="G20" s="30" t="s">
        <v>18</v>
      </c>
      <c r="H20" s="31">
        <v>4</v>
      </c>
    </row>
    <row r="21" spans="1:8">
      <c r="A21" s="27">
        <v>2</v>
      </c>
      <c r="B21" s="37" t="s">
        <v>54</v>
      </c>
      <c r="C21" s="37" t="str" cm="1">
        <f t="array" ref="C21">IFERROR(LOOKUP(2,1/($A$2:A21=A21-1),$B$2:B21),"-")</f>
        <v>10410-1001</v>
      </c>
      <c r="D21" s="28" t="s">
        <v>55</v>
      </c>
      <c r="E21" s="28" t="s">
        <v>56</v>
      </c>
      <c r="F21" s="29">
        <v>0.35</v>
      </c>
      <c r="G21" s="30" t="s">
        <v>18</v>
      </c>
      <c r="H21" s="31">
        <v>1</v>
      </c>
    </row>
    <row r="22" spans="1:8">
      <c r="A22" s="27">
        <v>2</v>
      </c>
      <c r="B22" s="37" t="s">
        <v>57</v>
      </c>
      <c r="C22" s="37" t="str" cm="1">
        <f t="array" ref="C22">IFERROR(LOOKUP(2,1/($A$2:A22=A22-1),$B$2:B22),"-")</f>
        <v>10410-1001</v>
      </c>
      <c r="D22" s="28" t="s">
        <v>58</v>
      </c>
      <c r="E22" s="28" t="s">
        <v>27</v>
      </c>
      <c r="F22" s="29">
        <v>6.2E-2</v>
      </c>
      <c r="G22" s="30" t="s">
        <v>28</v>
      </c>
      <c r="H22" s="31">
        <v>3</v>
      </c>
    </row>
    <row r="23" spans="1:8" ht="15.75" thickBot="1">
      <c r="A23" s="32">
        <v>2</v>
      </c>
      <c r="B23" s="37" t="s">
        <v>59</v>
      </c>
      <c r="C23" s="37" t="str" cm="1">
        <f t="array" ref="C23">IFERROR(LOOKUP(2,1/($A$2:A23=A23-1),$B$2:B23),"-")</f>
        <v>10410-1001</v>
      </c>
      <c r="D23" s="33" t="s">
        <v>41</v>
      </c>
      <c r="E23" s="33" t="s">
        <v>27</v>
      </c>
      <c r="F23" s="34">
        <v>1.2999999999999999E-2</v>
      </c>
      <c r="G23" s="35" t="s">
        <v>28</v>
      </c>
      <c r="H23" s="36">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CABE-DA2A-4E08-ABF6-36AD72E2996E}">
  <dimension ref="A1:J23"/>
  <sheetViews>
    <sheetView showGridLines="0" workbookViewId="0"/>
  </sheetViews>
  <sheetFormatPr defaultRowHeight="15"/>
  <cols>
    <col min="1" max="1" width="10.5703125" bestFit="1" customWidth="1"/>
    <col min="2" max="2" width="12.28515625" bestFit="1" customWidth="1"/>
    <col min="3" max="3" width="21.42578125" bestFit="1" customWidth="1"/>
    <col min="4" max="4" width="24.140625" bestFit="1" customWidth="1"/>
    <col min="5" max="5" width="17" bestFit="1" customWidth="1"/>
    <col min="6" max="6" width="12.85546875" bestFit="1" customWidth="1"/>
    <col min="7" max="7" width="10.140625" bestFit="1" customWidth="1"/>
    <col min="8" max="8" width="4.140625" bestFit="1" customWidth="1"/>
    <col min="9" max="9" width="13.140625" bestFit="1" customWidth="1"/>
    <col min="10" max="10" width="9.140625" bestFit="1" customWidth="1"/>
  </cols>
  <sheetData>
    <row r="1" spans="1:10">
      <c r="A1" s="38" t="s">
        <v>8</v>
      </c>
      <c r="B1" s="40" t="s">
        <v>9</v>
      </c>
      <c r="C1" s="45" t="s">
        <v>100</v>
      </c>
      <c r="D1" s="39" t="s">
        <v>10</v>
      </c>
      <c r="E1" s="39" t="s">
        <v>11</v>
      </c>
      <c r="F1" s="41" t="s">
        <v>12</v>
      </c>
      <c r="G1" s="42" t="s">
        <v>13</v>
      </c>
      <c r="H1" s="43" t="s">
        <v>14</v>
      </c>
      <c r="I1" s="45" t="s">
        <v>122</v>
      </c>
      <c r="J1" s="45" t="s">
        <v>123</v>
      </c>
    </row>
    <row r="2" spans="1:10">
      <c r="A2" s="27">
        <v>0</v>
      </c>
      <c r="B2" s="37" t="s">
        <v>15</v>
      </c>
      <c r="C2" s="37" t="str" cm="1">
        <f t="array" ref="C2">IFERROR(LOOKUP(2,1/($A$2:A2=A2-1),$B$2:B2),"-")</f>
        <v>-</v>
      </c>
      <c r="D2" s="28" t="s">
        <v>16</v>
      </c>
      <c r="E2" s="28" t="s">
        <v>17</v>
      </c>
      <c r="F2" s="29"/>
      <c r="G2" s="30" t="s">
        <v>18</v>
      </c>
      <c r="H2" s="31">
        <v>1</v>
      </c>
      <c r="I2" s="31" cm="1">
        <f t="array" ref="I2">IF(A2=0,H2,IFERROR(H2*LOOKUP(2,1/($A$1:A1=(A2-1)),$I$1:I1),"-"))</f>
        <v>1</v>
      </c>
      <c r="J2" s="31" t="str">
        <f>IF(A2=0,"YES","NO")</f>
        <v>YES</v>
      </c>
    </row>
    <row r="3" spans="1:10">
      <c r="A3" s="27">
        <v>1</v>
      </c>
      <c r="B3" s="37" t="s">
        <v>19</v>
      </c>
      <c r="C3" s="37" t="str" cm="1">
        <f t="array" ref="C3">IFERROR(LOOKUP(2,1/($A$2:A3=A3-1),$B$2:B3),"-")</f>
        <v>10420-1001</v>
      </c>
      <c r="D3" s="28" t="s">
        <v>20</v>
      </c>
      <c r="E3" s="28" t="s">
        <v>21</v>
      </c>
      <c r="F3" s="29"/>
      <c r="G3" s="30" t="s">
        <v>18</v>
      </c>
      <c r="H3" s="31">
        <v>1</v>
      </c>
      <c r="I3" s="31" cm="1">
        <f t="array" ref="I3">IF(A3=0,H3,IFERROR(H3*LOOKUP(2,1/($A$1:A2=(A3-1)),$I$1:I2),"-"))</f>
        <v>1</v>
      </c>
      <c r="J3" s="31" t="str">
        <f t="shared" ref="J3:J23" si="0">IF(A3=0,"YES","NO")</f>
        <v>NO</v>
      </c>
    </row>
    <row r="4" spans="1:10">
      <c r="A4" s="27">
        <v>2</v>
      </c>
      <c r="B4" s="37" t="s">
        <v>22</v>
      </c>
      <c r="C4" s="37" t="str" cm="1">
        <f t="array" ref="C4">IFERROR(LOOKUP(2,1/($A$2:A4=A4-1),$B$2:B4),"-")</f>
        <v>10112-1001</v>
      </c>
      <c r="D4" s="28" t="s">
        <v>23</v>
      </c>
      <c r="E4" s="28" t="s">
        <v>24</v>
      </c>
      <c r="F4" s="29">
        <v>20</v>
      </c>
      <c r="G4" s="30" t="s">
        <v>18</v>
      </c>
      <c r="H4" s="31">
        <v>1</v>
      </c>
      <c r="I4" s="31" cm="1">
        <f t="array" ref="I4">IF(A4=0,H4,IFERROR(H4*LOOKUP(2,1/($A$1:A3=(A4-1)),$I$1:I3),"-"))</f>
        <v>1</v>
      </c>
      <c r="J4" s="31" t="str">
        <f t="shared" si="0"/>
        <v>NO</v>
      </c>
    </row>
    <row r="5" spans="1:10">
      <c r="A5" s="27">
        <v>2</v>
      </c>
      <c r="B5" s="37" t="s">
        <v>25</v>
      </c>
      <c r="C5" s="37" t="str" cm="1">
        <f t="array" ref="C5">IFERROR(LOOKUP(2,1/($A$2:A5=A5-1),$B$2:B5),"-")</f>
        <v>10112-1001</v>
      </c>
      <c r="D5" s="28" t="s">
        <v>26</v>
      </c>
      <c r="E5" s="28" t="s">
        <v>27</v>
      </c>
      <c r="F5" s="29">
        <v>0.14099999999999999</v>
      </c>
      <c r="G5" s="30" t="s">
        <v>28</v>
      </c>
      <c r="H5" s="31">
        <v>4</v>
      </c>
      <c r="I5" s="31" cm="1">
        <f t="array" ref="I5">IF(A5=0,H5,IFERROR(H5*LOOKUP(2,1/($A$1:A4=(A5-1)),$I$1:I4),"-"))</f>
        <v>4</v>
      </c>
      <c r="J5" s="31" t="str">
        <f t="shared" si="0"/>
        <v>NO</v>
      </c>
    </row>
    <row r="6" spans="1:10">
      <c r="A6" s="27">
        <v>2</v>
      </c>
      <c r="B6" s="37" t="s">
        <v>29</v>
      </c>
      <c r="C6" s="37" t="str" cm="1">
        <f t="array" ref="C6">IFERROR(LOOKUP(2,1/($A$2:A6=A6-1),$B$2:B6),"-")</f>
        <v>10112-1001</v>
      </c>
      <c r="D6" s="28" t="s">
        <v>30</v>
      </c>
      <c r="E6" s="28" t="s">
        <v>27</v>
      </c>
      <c r="F6" s="29">
        <v>3.2000000000000001E-2</v>
      </c>
      <c r="G6" s="30" t="s">
        <v>28</v>
      </c>
      <c r="H6" s="31">
        <v>4</v>
      </c>
      <c r="I6" s="31" cm="1">
        <f t="array" ref="I6">IF(A6=0,H6,IFERROR(H6*LOOKUP(2,1/($A$1:A5=(A6-1)),$I$1:I5),"-"))</f>
        <v>4</v>
      </c>
      <c r="J6" s="31" t="str">
        <f t="shared" si="0"/>
        <v>NO</v>
      </c>
    </row>
    <row r="7" spans="1:10">
      <c r="A7" s="27">
        <v>1</v>
      </c>
      <c r="B7" s="37" t="s">
        <v>31</v>
      </c>
      <c r="C7" s="37" t="str" cm="1">
        <f t="array" ref="C7">IFERROR(LOOKUP(2,1/($A$2:A7=A7-1),$B$2:B7),"-")</f>
        <v>10420-1001</v>
      </c>
      <c r="D7" s="28" t="s">
        <v>32</v>
      </c>
      <c r="E7" s="28" t="s">
        <v>21</v>
      </c>
      <c r="F7" s="29"/>
      <c r="G7" s="30" t="s">
        <v>18</v>
      </c>
      <c r="H7" s="31">
        <v>4</v>
      </c>
      <c r="I7" s="31" cm="1">
        <f t="array" ref="I7">IF(A7=0,H7,IFERROR(H7*LOOKUP(2,1/($A$1:A6=(A7-1)),$I$1:I6),"-"))</f>
        <v>4</v>
      </c>
      <c r="J7" s="31" t="str">
        <f t="shared" si="0"/>
        <v>NO</v>
      </c>
    </row>
    <row r="8" spans="1:10">
      <c r="A8" s="27">
        <v>2</v>
      </c>
      <c r="B8" s="37" t="s">
        <v>33</v>
      </c>
      <c r="C8" s="37" t="str" cm="1">
        <f t="array" ref="C8">IFERROR(LOOKUP(2,1/($A$2:A8=A8-1),$B$2:B8),"-")</f>
        <v>10410-1001</v>
      </c>
      <c r="D8" s="28" t="s">
        <v>34</v>
      </c>
      <c r="E8" s="28" t="s">
        <v>21</v>
      </c>
      <c r="F8" s="29"/>
      <c r="G8" s="30" t="s">
        <v>18</v>
      </c>
      <c r="H8" s="31">
        <v>2</v>
      </c>
      <c r="I8" s="31" cm="1">
        <f t="array" ref="I8">IF(A8=0,H8,IFERROR(H8*LOOKUP(2,1/($A$1:A7=(A8-1)),$I$1:I7),"-"))</f>
        <v>8</v>
      </c>
      <c r="J8" s="31" t="str">
        <f t="shared" si="0"/>
        <v>NO</v>
      </c>
    </row>
    <row r="9" spans="1:10">
      <c r="A9" s="27">
        <v>3</v>
      </c>
      <c r="B9" s="37" t="s">
        <v>35</v>
      </c>
      <c r="C9" s="37" t="str" cm="1">
        <f t="array" ref="C9">IFERROR(LOOKUP(2,1/($A$2:A9=A9-1),$B$2:B9),"-")</f>
        <v>10410-1003</v>
      </c>
      <c r="D9" s="28" t="s">
        <v>36</v>
      </c>
      <c r="E9" s="28" t="s">
        <v>37</v>
      </c>
      <c r="F9" s="29">
        <v>15.43</v>
      </c>
      <c r="G9" s="30" t="s">
        <v>18</v>
      </c>
      <c r="H9" s="31">
        <v>2</v>
      </c>
      <c r="I9" s="31" cm="1">
        <f t="array" ref="I9">IF(A9=0,H9,IFERROR(H9*LOOKUP(2,1/($A$1:A8=(A9-1)),$I$1:I8),"-"))</f>
        <v>16</v>
      </c>
      <c r="J9" s="31" t="str">
        <f t="shared" si="0"/>
        <v>NO</v>
      </c>
    </row>
    <row r="10" spans="1:10">
      <c r="A10" s="27">
        <v>3</v>
      </c>
      <c r="B10" s="37" t="s">
        <v>38</v>
      </c>
      <c r="C10" s="37" t="str" cm="1">
        <f t="array" ref="C10">IFERROR(LOOKUP(2,1/($A$2:A10=A10-1),$B$2:B10),"-")</f>
        <v>10410-1003</v>
      </c>
      <c r="D10" s="28" t="s">
        <v>39</v>
      </c>
      <c r="E10" s="28" t="s">
        <v>27</v>
      </c>
      <c r="F10" s="29">
        <v>9.8000000000000004E-2</v>
      </c>
      <c r="G10" s="30" t="s">
        <v>28</v>
      </c>
      <c r="H10" s="31">
        <v>4</v>
      </c>
      <c r="I10" s="31" cm="1">
        <f t="array" ref="I10">IF(A10=0,H10,IFERROR(H10*LOOKUP(2,1/($A$1:A9=(A10-1)),$I$1:I9),"-"))</f>
        <v>32</v>
      </c>
      <c r="J10" s="31" t="str">
        <f t="shared" si="0"/>
        <v>NO</v>
      </c>
    </row>
    <row r="11" spans="1:10">
      <c r="A11" s="27">
        <v>3</v>
      </c>
      <c r="B11" s="37" t="s">
        <v>40</v>
      </c>
      <c r="C11" s="37" t="str" cm="1">
        <f t="array" ref="C11">IFERROR(LOOKUP(2,1/($A$2:A11=A11-1),$B$2:B11),"-")</f>
        <v>10410-1003</v>
      </c>
      <c r="D11" s="28" t="s">
        <v>41</v>
      </c>
      <c r="E11" s="28" t="s">
        <v>27</v>
      </c>
      <c r="F11" s="29">
        <v>1.2999999999999999E-2</v>
      </c>
      <c r="G11" s="30" t="s">
        <v>28</v>
      </c>
      <c r="H11" s="31">
        <v>4</v>
      </c>
      <c r="I11" s="31" cm="1">
        <f t="array" ref="I11">IF(A11=0,H11,IFERROR(H11*LOOKUP(2,1/($A$1:A10=(A11-1)),$I$1:I10),"-"))</f>
        <v>32</v>
      </c>
      <c r="J11" s="31" t="str">
        <f t="shared" si="0"/>
        <v>NO</v>
      </c>
    </row>
    <row r="12" spans="1:10">
      <c r="A12" s="27">
        <v>3</v>
      </c>
      <c r="B12" s="37" t="s">
        <v>42</v>
      </c>
      <c r="C12" s="37" t="str" cm="1">
        <f t="array" ref="C12">IFERROR(LOOKUP(2,1/($A$2:A12=A12-1),$B$2:B12),"-")</f>
        <v>10410-1003</v>
      </c>
      <c r="D12" s="28" t="s">
        <v>43</v>
      </c>
      <c r="E12" s="28" t="s">
        <v>44</v>
      </c>
      <c r="F12" s="29">
        <v>0.155</v>
      </c>
      <c r="G12" s="30" t="s">
        <v>28</v>
      </c>
      <c r="H12" s="31">
        <v>2</v>
      </c>
      <c r="I12" s="31" cm="1">
        <f t="array" ref="I12">IF(A12=0,H12,IFERROR(H12*LOOKUP(2,1/($A$1:A11=(A12-1)),$I$1:I11),"-"))</f>
        <v>16</v>
      </c>
      <c r="J12" s="31" t="str">
        <f t="shared" si="0"/>
        <v>NO</v>
      </c>
    </row>
    <row r="13" spans="1:10">
      <c r="A13" s="27">
        <v>2</v>
      </c>
      <c r="B13" s="37" t="s">
        <v>45</v>
      </c>
      <c r="C13" s="37" t="str" cm="1">
        <f t="array" ref="C13">IFERROR(LOOKUP(2,1/($A$2:A13=A13-1),$B$2:B13),"-")</f>
        <v>10410-1001</v>
      </c>
      <c r="D13" s="28" t="s">
        <v>46</v>
      </c>
      <c r="E13" s="28" t="s">
        <v>21</v>
      </c>
      <c r="F13" s="29"/>
      <c r="G13" s="30" t="s">
        <v>18</v>
      </c>
      <c r="H13" s="31">
        <v>1</v>
      </c>
      <c r="I13" s="31" cm="1">
        <f t="array" ref="I13">IF(A13=0,H13,IFERROR(H13*LOOKUP(2,1/($A$1:A12=(A13-1)),$I$1:I12),"-"))</f>
        <v>4</v>
      </c>
      <c r="J13" s="31" t="str">
        <f t="shared" si="0"/>
        <v>NO</v>
      </c>
    </row>
    <row r="14" spans="1:10">
      <c r="A14" s="27">
        <v>3</v>
      </c>
      <c r="B14" s="37" t="s">
        <v>35</v>
      </c>
      <c r="C14" s="37" t="str" cm="1">
        <f t="array" ref="C14">IFERROR(LOOKUP(2,1/($A$2:A14=A14-1),$B$2:B14),"-")</f>
        <v>10410-1002</v>
      </c>
      <c r="D14" s="28" t="s">
        <v>36</v>
      </c>
      <c r="E14" s="28" t="s">
        <v>37</v>
      </c>
      <c r="F14" s="29">
        <v>15.43</v>
      </c>
      <c r="G14" s="30" t="s">
        <v>18</v>
      </c>
      <c r="H14" s="31">
        <v>2</v>
      </c>
      <c r="I14" s="31" cm="1">
        <f t="array" ref="I14">IF(A14=0,H14,IFERROR(H14*LOOKUP(2,1/($A$1:A13=(A14-1)),$I$1:I13),"-"))</f>
        <v>8</v>
      </c>
      <c r="J14" s="31" t="str">
        <f t="shared" si="0"/>
        <v>NO</v>
      </c>
    </row>
    <row r="15" spans="1:10">
      <c r="A15" s="27">
        <v>3</v>
      </c>
      <c r="B15" s="37" t="s">
        <v>38</v>
      </c>
      <c r="C15" s="37" t="str" cm="1">
        <f t="array" ref="C15">IFERROR(LOOKUP(2,1/($A$2:A15=A15-1),$B$2:B15),"-")</f>
        <v>10410-1002</v>
      </c>
      <c r="D15" s="28" t="s">
        <v>39</v>
      </c>
      <c r="E15" s="28" t="s">
        <v>27</v>
      </c>
      <c r="F15" s="29">
        <v>9.8000000000000004E-2</v>
      </c>
      <c r="G15" s="30" t="s">
        <v>28</v>
      </c>
      <c r="H15" s="31">
        <v>4</v>
      </c>
      <c r="I15" s="31" cm="1">
        <f t="array" ref="I15">IF(A15=0,H15,IFERROR(H15*LOOKUP(2,1/($A$1:A14=(A15-1)),$I$1:I14),"-"))</f>
        <v>16</v>
      </c>
      <c r="J15" s="31" t="str">
        <f t="shared" si="0"/>
        <v>NO</v>
      </c>
    </row>
    <row r="16" spans="1:10">
      <c r="A16" s="27">
        <v>3</v>
      </c>
      <c r="B16" s="37" t="s">
        <v>40</v>
      </c>
      <c r="C16" s="37" t="str" cm="1">
        <f t="array" ref="C16">IFERROR(LOOKUP(2,1/($A$2:A16=A16-1),$B$2:B16),"-")</f>
        <v>10410-1002</v>
      </c>
      <c r="D16" s="28" t="s">
        <v>41</v>
      </c>
      <c r="E16" s="28" t="s">
        <v>27</v>
      </c>
      <c r="F16" s="29">
        <v>1.2999999999999999E-2</v>
      </c>
      <c r="G16" s="30" t="s">
        <v>28</v>
      </c>
      <c r="H16" s="31">
        <v>4</v>
      </c>
      <c r="I16" s="31" cm="1">
        <f t="array" ref="I16">IF(A16=0,H16,IFERROR(H16*LOOKUP(2,1/($A$1:A15=(A16-1)),$I$1:I15),"-"))</f>
        <v>16</v>
      </c>
      <c r="J16" s="31" t="str">
        <f t="shared" si="0"/>
        <v>NO</v>
      </c>
    </row>
    <row r="17" spans="1:10">
      <c r="A17" s="27">
        <v>3</v>
      </c>
      <c r="B17" s="37" t="s">
        <v>42</v>
      </c>
      <c r="C17" s="37" t="str" cm="1">
        <f t="array" ref="C17">IFERROR(LOOKUP(2,1/($A$2:A17=A17-1),$B$2:B17),"-")</f>
        <v>10410-1002</v>
      </c>
      <c r="D17" s="28" t="s">
        <v>43</v>
      </c>
      <c r="E17" s="28" t="s">
        <v>44</v>
      </c>
      <c r="F17" s="29">
        <v>0.155</v>
      </c>
      <c r="G17" s="30" t="s">
        <v>28</v>
      </c>
      <c r="H17" s="31">
        <v>2</v>
      </c>
      <c r="I17" s="31" cm="1">
        <f t="array" ref="I17">IF(A17=0,H17,IFERROR(H17*LOOKUP(2,1/($A$1:A16=(A17-1)),$I$1:I16),"-"))</f>
        <v>8</v>
      </c>
      <c r="J17" s="31" t="str">
        <f t="shared" si="0"/>
        <v>NO</v>
      </c>
    </row>
    <row r="18" spans="1:10">
      <c r="A18" s="27">
        <v>2</v>
      </c>
      <c r="B18" s="37" t="s">
        <v>47</v>
      </c>
      <c r="C18" s="37" t="str" cm="1">
        <f t="array" ref="C18">IFERROR(LOOKUP(2,1/($A$2:A18=A18-1),$B$2:B18),"-")</f>
        <v>10410-1001</v>
      </c>
      <c r="D18" s="28" t="s">
        <v>48</v>
      </c>
      <c r="E18" s="28" t="s">
        <v>49</v>
      </c>
      <c r="F18" s="29">
        <v>2.4500000000000002</v>
      </c>
      <c r="G18" s="30" t="s">
        <v>28</v>
      </c>
      <c r="H18" s="31">
        <v>4</v>
      </c>
      <c r="I18" s="31" cm="1">
        <f t="array" ref="I18">IF(A18=0,H18,IFERROR(H18*LOOKUP(2,1/($A$1:A17=(A18-1)),$I$1:I17),"-"))</f>
        <v>16</v>
      </c>
      <c r="J18" s="31" t="str">
        <f t="shared" si="0"/>
        <v>NO</v>
      </c>
    </row>
    <row r="19" spans="1:10">
      <c r="A19" s="27">
        <v>2</v>
      </c>
      <c r="B19" s="37" t="s">
        <v>50</v>
      </c>
      <c r="C19" s="37" t="str" cm="1">
        <f t="array" ref="C19">IFERROR(LOOKUP(2,1/($A$2:A19=A19-1),$B$2:B19),"-")</f>
        <v>10410-1001</v>
      </c>
      <c r="D19" s="28" t="s">
        <v>51</v>
      </c>
      <c r="E19" s="28" t="s">
        <v>27</v>
      </c>
      <c r="F19" s="29">
        <v>0.125</v>
      </c>
      <c r="G19" s="30" t="s">
        <v>28</v>
      </c>
      <c r="H19" s="31">
        <v>4</v>
      </c>
      <c r="I19" s="31" cm="1">
        <f t="array" ref="I19">IF(A19=0,H19,IFERROR(H19*LOOKUP(2,1/($A$1:A18=(A19-1)),$I$1:I18),"-"))</f>
        <v>16</v>
      </c>
      <c r="J19" s="31" t="str">
        <f t="shared" si="0"/>
        <v>NO</v>
      </c>
    </row>
    <row r="20" spans="1:10">
      <c r="A20" s="27">
        <v>2</v>
      </c>
      <c r="B20" s="37" t="s">
        <v>52</v>
      </c>
      <c r="C20" s="37" t="str" cm="1">
        <f t="array" ref="C20">IFERROR(LOOKUP(2,1/($A$2:A20=A20-1),$B$2:B20),"-")</f>
        <v>10410-1001</v>
      </c>
      <c r="D20" s="28" t="s">
        <v>53</v>
      </c>
      <c r="E20" s="28" t="s">
        <v>49</v>
      </c>
      <c r="F20" s="29">
        <v>0.254</v>
      </c>
      <c r="G20" s="30" t="s">
        <v>18</v>
      </c>
      <c r="H20" s="31">
        <v>4</v>
      </c>
      <c r="I20" s="31" cm="1">
        <f t="array" ref="I20">IF(A20=0,H20,IFERROR(H20*LOOKUP(2,1/($A$1:A19=(A20-1)),$I$1:I19),"-"))</f>
        <v>16</v>
      </c>
      <c r="J20" s="31" t="str">
        <f t="shared" si="0"/>
        <v>NO</v>
      </c>
    </row>
    <row r="21" spans="1:10">
      <c r="A21" s="27">
        <v>2</v>
      </c>
      <c r="B21" s="37" t="s">
        <v>54</v>
      </c>
      <c r="C21" s="37" t="str" cm="1">
        <f t="array" ref="C21">IFERROR(LOOKUP(2,1/($A$2:A21=A21-1),$B$2:B21),"-")</f>
        <v>10410-1001</v>
      </c>
      <c r="D21" s="28" t="s">
        <v>55</v>
      </c>
      <c r="E21" s="28" t="s">
        <v>56</v>
      </c>
      <c r="F21" s="29">
        <v>0.35</v>
      </c>
      <c r="G21" s="30" t="s">
        <v>18</v>
      </c>
      <c r="H21" s="31">
        <v>1</v>
      </c>
      <c r="I21" s="31" cm="1">
        <f t="array" ref="I21">IF(A21=0,H21,IFERROR(H21*LOOKUP(2,1/($A$1:A20=(A21-1)),$I$1:I20),"-"))</f>
        <v>4</v>
      </c>
      <c r="J21" s="31" t="str">
        <f t="shared" si="0"/>
        <v>NO</v>
      </c>
    </row>
    <row r="22" spans="1:10">
      <c r="A22" s="27">
        <v>2</v>
      </c>
      <c r="B22" s="37" t="s">
        <v>57</v>
      </c>
      <c r="C22" s="37" t="str" cm="1">
        <f t="array" ref="C22">IFERROR(LOOKUP(2,1/($A$2:A22=A22-1),$B$2:B22),"-")</f>
        <v>10410-1001</v>
      </c>
      <c r="D22" s="28" t="s">
        <v>58</v>
      </c>
      <c r="E22" s="28" t="s">
        <v>27</v>
      </c>
      <c r="F22" s="29">
        <v>6.2E-2</v>
      </c>
      <c r="G22" s="30" t="s">
        <v>28</v>
      </c>
      <c r="H22" s="31">
        <v>3</v>
      </c>
      <c r="I22" s="31" cm="1">
        <f t="array" ref="I22">IF(A22=0,H22,IFERROR(H22*LOOKUP(2,1/($A$1:A21=(A22-1)),$I$1:I21),"-"))</f>
        <v>12</v>
      </c>
      <c r="J22" s="31" t="str">
        <f t="shared" si="0"/>
        <v>NO</v>
      </c>
    </row>
    <row r="23" spans="1:10" ht="15.75" thickBot="1">
      <c r="A23" s="32">
        <v>2</v>
      </c>
      <c r="B23" s="37" t="s">
        <v>59</v>
      </c>
      <c r="C23" s="37" t="str" cm="1">
        <f t="array" ref="C23">IFERROR(LOOKUP(2,1/($A$2:A23=A23-1),$B$2:B23),"-")</f>
        <v>10410-1001</v>
      </c>
      <c r="D23" s="33" t="s">
        <v>41</v>
      </c>
      <c r="E23" s="33" t="s">
        <v>27</v>
      </c>
      <c r="F23" s="34">
        <v>1.2999999999999999E-2</v>
      </c>
      <c r="G23" s="35" t="s">
        <v>28</v>
      </c>
      <c r="H23" s="36">
        <v>3</v>
      </c>
      <c r="I23" s="31" cm="1">
        <f t="array" ref="I23">IF(A23=0,H23,IFERROR(H23*LOOKUP(2,1/($A$1:A22=(A23-1)),$I$1:I22),"-"))</f>
        <v>12</v>
      </c>
      <c r="J23" s="31" t="str">
        <f t="shared" si="0"/>
        <v>NO</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07FBEF-F57C-43E3-BA9C-30CA5F849B48}">
  <ds:schemaRefs>
    <ds:schemaRef ds:uri="http://schemas.microsoft.com/sharepoint/v3/contenttype/forms"/>
  </ds:schemaRefs>
</ds:datastoreItem>
</file>

<file path=customXml/itemProps2.xml><?xml version="1.0" encoding="utf-8"?>
<ds:datastoreItem xmlns:ds="http://schemas.openxmlformats.org/officeDocument/2006/customXml" ds:itemID="{1C7F5CE9-495A-4614-85C8-60DD52791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C8DDF-D09D-4DFA-8557-856F04FB14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More --&gt;</vt:lpstr>
      <vt:lpstr>Data</vt:lpstr>
      <vt:lpstr>1</vt:lpstr>
      <vt:lpstr>2</vt:lpstr>
      <vt:lpstr>3,4</vt:lpstr>
      <vt:lpstr>5,6,7</vt:lpstr>
      <vt:lpstr>8,9</vt:lpstr>
      <vt:lpstr>10</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2021-12-19T16:52:03Z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